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YO07\Desktop\現況報告書Ｈ２９年度\"/>
    </mc:Choice>
  </mc:AlternateContent>
  <bookViews>
    <workbookView xWindow="0" yWindow="0" windowWidth="28800" windowHeight="11910"/>
  </bookViews>
  <sheets>
    <sheet name="第三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E63" i="1"/>
  <c r="E62" i="1"/>
  <c r="E61" i="1"/>
  <c r="E60" i="1"/>
  <c r="E59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H51" i="1"/>
  <c r="G51" i="1"/>
  <c r="I51" i="1" s="1"/>
  <c r="E51" i="1"/>
  <c r="I50" i="1"/>
  <c r="E50" i="1"/>
  <c r="I49" i="1"/>
  <c r="E49" i="1"/>
  <c r="H48" i="1"/>
  <c r="G48" i="1"/>
  <c r="I48" i="1" s="1"/>
  <c r="E48" i="1"/>
  <c r="I47" i="1"/>
  <c r="E47" i="1"/>
  <c r="I46" i="1"/>
  <c r="E46" i="1"/>
  <c r="I45" i="1"/>
  <c r="E45" i="1"/>
  <c r="H44" i="1"/>
  <c r="I44" i="1" s="1"/>
  <c r="G44" i="1"/>
  <c r="E44" i="1"/>
  <c r="E43" i="1"/>
  <c r="E42" i="1"/>
  <c r="I41" i="1"/>
  <c r="E41" i="1"/>
  <c r="I40" i="1"/>
  <c r="D40" i="1"/>
  <c r="C40" i="1"/>
  <c r="E40" i="1" s="1"/>
  <c r="I39" i="1"/>
  <c r="E39" i="1"/>
  <c r="I38" i="1"/>
  <c r="E38" i="1"/>
  <c r="I37" i="1"/>
  <c r="E37" i="1"/>
  <c r="I36" i="1"/>
  <c r="E36" i="1"/>
  <c r="I35" i="1"/>
  <c r="E35" i="1"/>
  <c r="I34" i="1"/>
  <c r="D34" i="1"/>
  <c r="D33" i="1" s="1"/>
  <c r="C34" i="1"/>
  <c r="H33" i="1"/>
  <c r="G33" i="1"/>
  <c r="I33" i="1" s="1"/>
  <c r="C33" i="1"/>
  <c r="E32" i="1"/>
  <c r="E31" i="1"/>
  <c r="E30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2" i="1" s="1"/>
  <c r="G9" i="1"/>
  <c r="I9" i="1" s="1"/>
  <c r="D9" i="1"/>
  <c r="C9" i="1"/>
  <c r="C64" i="1" s="1"/>
  <c r="H64" i="1" l="1"/>
  <c r="E33" i="1"/>
  <c r="D64" i="1"/>
  <c r="E64" i="1" s="1"/>
  <c r="G42" i="1"/>
  <c r="E34" i="1"/>
  <c r="H63" i="1"/>
  <c r="I63" i="1" s="1"/>
  <c r="E9" i="1"/>
  <c r="G64" i="1" l="1"/>
  <c r="I64" i="1" s="1"/>
  <c r="I42" i="1"/>
</calcChain>
</file>

<file path=xl/sharedStrings.xml><?xml version="1.0" encoding="utf-8"?>
<sst xmlns="http://schemas.openxmlformats.org/spreadsheetml/2006/main" count="115" uniqueCount="109">
  <si>
    <t>第三号第一様式（第二十七条第四項関係）</t>
    <phoneticPr fontId="4"/>
  </si>
  <si>
    <t>法人単位貸借対照表</t>
    <phoneticPr fontId="2"/>
  </si>
  <si>
    <t>平成29年3月31日現在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</si>
  <si>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</si>
  <si>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</si>
  <si>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</si>
  <si>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</si>
  <si>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</si>
  <si>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</si>
  <si>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</si>
  <si>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</si>
  <si>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</si>
  <si>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</si>
  <si>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</si>
  <si>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</si>
  <si>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</si>
  <si>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</si>
  <si>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</si>
  <si>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支払手形</t>
  </si>
  <si>
    <t>　未収補助金</t>
  </si>
  <si>
    <t>　役員等短期借入金</t>
  </si>
  <si>
    <t>　未収収益</t>
  </si>
  <si>
    <t>　１年以内返済予定設備資金借入金</t>
  </si>
  <si>
    <t>　受取手形</t>
  </si>
  <si>
    <t>　１年以内返済予定長期運営資金借入金</t>
  </si>
  <si>
    <t>　貯蔵品</t>
  </si>
  <si>
    <t>　１年以内返済予定リース債務</t>
  </si>
  <si>
    <t>　医薬品</t>
  </si>
  <si>
    <t>　１年以内返済予定役員等長期借入金</t>
  </si>
  <si>
    <t>　診療・療養費等材料</t>
  </si>
  <si>
    <t>　１年以内支払予定長期未払金</t>
  </si>
  <si>
    <t>　給食用材料</t>
  </si>
  <si>
    <t>　未払費用</t>
  </si>
  <si>
    <t>　商品・製品</t>
  </si>
  <si>
    <t>　預り金</t>
  </si>
  <si>
    <t>　仕掛品</t>
  </si>
  <si>
    <t>　前受金</t>
  </si>
  <si>
    <t>　原材料</t>
  </si>
  <si>
    <t>　前受収益</t>
  </si>
  <si>
    <t>　立替金</t>
  </si>
  <si>
    <t>　仮受金</t>
  </si>
  <si>
    <t>　前払金</t>
  </si>
  <si>
    <t>　賞与引当金</t>
  </si>
  <si>
    <t>　前払費用</t>
  </si>
  <si>
    <t>　未払法人税等</t>
  </si>
  <si>
    <t>　１年以内回収予定長期貸付金</t>
  </si>
  <si>
    <t>　繰延税金負債</t>
  </si>
  <si>
    <t>　短期貸付金</t>
  </si>
  <si>
    <t>　その他の流動負債</t>
  </si>
  <si>
    <t>　仮払金</t>
  </si>
  <si>
    <t>　その他の流動資産</t>
  </si>
  <si>
    <t>　徴収不能引当金</t>
  </si>
  <si>
    <t>　仮払消費税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</si>
  <si>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</si>
  <si>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</si>
  <si>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</si>
  <si>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</si>
  <si>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</si>
  <si>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</si>
  <si>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</si>
  <si>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</si>
  <si>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建物付属設備</t>
  </si>
  <si>
    <t>　役員等長期借入金</t>
  </si>
  <si>
    <t>　定期預金</t>
  </si>
  <si>
    <t>　退職給付引当金</t>
  </si>
  <si>
    <t>　投資有価証券</t>
  </si>
  <si>
    <t>　長期未払金</t>
  </si>
  <si>
    <t>その他の固定資産</t>
  </si>
  <si>
    <t>　長期預り金</t>
  </si>
  <si>
    <t>　その他の固定負債</t>
  </si>
  <si>
    <t>負債の部合計</t>
  </si>
  <si>
    <t>　構築物</t>
  </si>
  <si>
    <t>純資産の部</t>
  </si>
  <si>
    <t>　機械及び装置</t>
  </si>
  <si>
    <t>基本金</t>
  </si>
  <si>
    <t>　車輌運搬具</t>
  </si>
  <si>
    <t>　第一号基本金</t>
  </si>
  <si>
    <t>　器具及び備品</t>
  </si>
  <si>
    <t>　第二号基本金</t>
  </si>
  <si>
    <t>　建設仮勘定</t>
  </si>
  <si>
    <t>　第三号基本金</t>
  </si>
  <si>
    <t>　有形リース資産</t>
  </si>
  <si>
    <t>国庫補助金等特別積立金</t>
  </si>
  <si>
    <t>　権利</t>
  </si>
  <si>
    <t>　施設整備費補助積立金</t>
  </si>
  <si>
    <t>　ソフトウェア</t>
  </si>
  <si>
    <t>　借入元金償還補助積立金</t>
  </si>
  <si>
    <t>　無形リース資産</t>
  </si>
  <si>
    <t>その他の積立金</t>
  </si>
  <si>
    <t>　人件費積立金</t>
  </si>
  <si>
    <t>　長期貸付金</t>
  </si>
  <si>
    <t>　修繕費積立金</t>
  </si>
  <si>
    <t>　退職給付引当資産</t>
  </si>
  <si>
    <t>　備品購入積立金</t>
  </si>
  <si>
    <t>　長期預り金積立資産</t>
  </si>
  <si>
    <t>　施設整備積立金</t>
  </si>
  <si>
    <t>　人件費積立資産</t>
  </si>
  <si>
    <t>次期繰越活動増減差額</t>
  </si>
  <si>
    <t>　修繕費積立資産</t>
  </si>
  <si>
    <t>（うち当期活動増減差額）</t>
  </si>
  <si>
    <t>　備品購入積立資産</t>
  </si>
  <si>
    <t>　施設整備積立資産</t>
  </si>
  <si>
    <t>　差入保証金</t>
  </si>
  <si>
    <t>　長期前払費用</t>
  </si>
  <si>
    <t>　その他の固定資産</t>
  </si>
  <si>
    <t>　償却累計額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</si>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</sst>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4"/>
  <sheetViews>
    <sheetView showGridLines="0" tabSelected="1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4" t="s">
        <v>1</v>
      </c>
      <c r="C3" s="4"/>
      <c r="D3" s="4"/>
      <c r="E3" s="4"/>
      <c r="F3" s="4"/>
      <c r="G3" s="4"/>
      <c r="H3" s="4"/>
      <c r="I3" s="4"/>
    </row>
    <row r="4" spans="2:9" ht="21">
      <c r="B4" s="5"/>
      <c r="C4" s="2"/>
      <c r="D4" s="1"/>
      <c r="E4" s="1"/>
      <c r="F4" s="1"/>
      <c r="G4" s="1"/>
      <c r="H4" s="1"/>
      <c r="I4" s="1"/>
    </row>
    <row r="5" spans="2:9" ht="21">
      <c r="B5" s="6" t="s">
        <v>2</v>
      </c>
      <c r="C5" s="6"/>
      <c r="D5" s="6"/>
      <c r="E5" s="6"/>
      <c r="F5" s="6"/>
      <c r="G5" s="6"/>
      <c r="H5" s="6"/>
      <c r="I5" s="6"/>
    </row>
    <row r="6" spans="2:9" ht="15.75">
      <c r="B6" s="7"/>
      <c r="C6" s="1"/>
      <c r="D6" s="1"/>
      <c r="E6" s="1"/>
      <c r="F6" s="1"/>
      <c r="G6" s="1"/>
      <c r="H6" s="1"/>
      <c r="I6" s="8" t="s">
        <v>3</v>
      </c>
    </row>
    <row r="7" spans="2:9" ht="14.2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ht="14.2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ht="14.25">
      <c r="B9" s="14" t="s">
        <v>9</v>
      </c>
      <c r="C9" s="15">
        <f>+C10+C11+C12+C13+C14+C15+C16+C17+C18+C19+C20+C21+C22+C23+C24+C25+C26+C27+C28+C29+C30+C31+C32</f>
        <v>2760873363</v>
      </c>
      <c r="D9" s="16">
        <f>+D10+D11+D12+D13+D14+D15+D16+D17+D18+D19+D20+D21+D22+D23+D24+D25+D26+D27+D28+D29+D30+D31+D32</f>
        <v>2654735552</v>
      </c>
      <c r="E9" s="15">
        <f>C9-D9</f>
        <v>106137811</v>
      </c>
      <c r="F9" s="14" t="s">
        <v>10</v>
      </c>
      <c r="G9" s="15">
        <f>+G10+G11+G12+G13+G14+G15+G16+G17+G18+G19+G20+G21+G22+G23+G24+G25+G26+G27+G28</f>
        <v>1236380453</v>
      </c>
      <c r="H9" s="16">
        <f>+H10+H11+H12+H13+H14+H15+H16+H17+H18+H19+H20+H21+H22+H23+H24+H25+H26+H27+H28</f>
        <v>1842050290</v>
      </c>
      <c r="I9" s="15">
        <f>G9-H9</f>
        <v>-605669837</v>
      </c>
    </row>
    <row r="10" spans="2:9" ht="14.25">
      <c r="B10" s="17" t="s">
        <v>11</v>
      </c>
      <c r="C10" s="18">
        <v>1806889344</v>
      </c>
      <c r="D10" s="19">
        <v>1647514341</v>
      </c>
      <c r="E10" s="18">
        <f t="shared" ref="E10:E64" si="0">C10-D10</f>
        <v>159375003</v>
      </c>
      <c r="F10" s="17" t="s">
        <v>12</v>
      </c>
      <c r="G10" s="18"/>
      <c r="H10" s="19"/>
      <c r="I10" s="18">
        <f t="shared" ref="I10:I64" si="1">G10-H10</f>
        <v>0</v>
      </c>
    </row>
    <row r="11" spans="2:9" ht="14.25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157541582</v>
      </c>
      <c r="H11" s="22">
        <v>175561729</v>
      </c>
      <c r="I11" s="21">
        <f t="shared" si="1"/>
        <v>-18020147</v>
      </c>
    </row>
    <row r="12" spans="2:9" ht="14.25">
      <c r="B12" s="20" t="s">
        <v>15</v>
      </c>
      <c r="C12" s="21">
        <v>877152804</v>
      </c>
      <c r="D12" s="22">
        <v>933130295</v>
      </c>
      <c r="E12" s="21">
        <f t="shared" si="0"/>
        <v>-55977491</v>
      </c>
      <c r="F12" s="20" t="s">
        <v>16</v>
      </c>
      <c r="G12" s="21"/>
      <c r="H12" s="22">
        <v>155793</v>
      </c>
      <c r="I12" s="21">
        <f t="shared" si="1"/>
        <v>-155793</v>
      </c>
    </row>
    <row r="13" spans="2:9" ht="14.25">
      <c r="B13" s="20" t="s">
        <v>17</v>
      </c>
      <c r="C13" s="21">
        <v>4321603</v>
      </c>
      <c r="D13" s="22">
        <v>14745297</v>
      </c>
      <c r="E13" s="21">
        <f t="shared" si="0"/>
        <v>-10423694</v>
      </c>
      <c r="F13" s="20" t="s">
        <v>18</v>
      </c>
      <c r="G13" s="21"/>
      <c r="H13" s="22"/>
      <c r="I13" s="21">
        <f t="shared" si="1"/>
        <v>0</v>
      </c>
    </row>
    <row r="14" spans="2:9" ht="14.25">
      <c r="B14" s="20" t="s">
        <v>19</v>
      </c>
      <c r="C14" s="21">
        <v>29999749</v>
      </c>
      <c r="D14" s="22">
        <v>17970323</v>
      </c>
      <c r="E14" s="21">
        <f t="shared" si="0"/>
        <v>12029426</v>
      </c>
      <c r="F14" s="20" t="s">
        <v>20</v>
      </c>
      <c r="G14" s="21"/>
      <c r="H14" s="22"/>
      <c r="I14" s="21">
        <f t="shared" si="1"/>
        <v>0</v>
      </c>
    </row>
    <row r="15" spans="2:9" ht="14.25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>
        <v>308062000</v>
      </c>
      <c r="H15" s="22">
        <v>391470000</v>
      </c>
      <c r="I15" s="21">
        <f t="shared" si="1"/>
        <v>-83408000</v>
      </c>
    </row>
    <row r="16" spans="2:9" ht="14.25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>
        <v>232800000</v>
      </c>
      <c r="H16" s="22">
        <v>132000000</v>
      </c>
      <c r="I16" s="21">
        <f t="shared" si="1"/>
        <v>100800000</v>
      </c>
    </row>
    <row r="17" spans="2:9" ht="14.25">
      <c r="B17" s="20" t="s">
        <v>25</v>
      </c>
      <c r="C17" s="21">
        <v>853561</v>
      </c>
      <c r="D17" s="22">
        <v>816773</v>
      </c>
      <c r="E17" s="21">
        <f t="shared" si="0"/>
        <v>36788</v>
      </c>
      <c r="F17" s="20" t="s">
        <v>26</v>
      </c>
      <c r="G17" s="21">
        <v>681672</v>
      </c>
      <c r="H17" s="22">
        <v>681672</v>
      </c>
      <c r="I17" s="21">
        <f t="shared" si="1"/>
        <v>0</v>
      </c>
    </row>
    <row r="18" spans="2:9" ht="14.25">
      <c r="B18" s="20" t="s">
        <v>27</v>
      </c>
      <c r="C18" s="21">
        <v>9077973</v>
      </c>
      <c r="D18" s="22">
        <v>8238541</v>
      </c>
      <c r="E18" s="21">
        <f t="shared" si="0"/>
        <v>839432</v>
      </c>
      <c r="F18" s="20" t="s">
        <v>28</v>
      </c>
      <c r="G18" s="21"/>
      <c r="H18" s="22"/>
      <c r="I18" s="21">
        <f t="shared" si="1"/>
        <v>0</v>
      </c>
    </row>
    <row r="19" spans="2:9" ht="14.25">
      <c r="B19" s="20" t="s">
        <v>29</v>
      </c>
      <c r="C19" s="21">
        <v>8827217</v>
      </c>
      <c r="D19" s="22">
        <v>9026313</v>
      </c>
      <c r="E19" s="21">
        <f t="shared" si="0"/>
        <v>-199096</v>
      </c>
      <c r="F19" s="20" t="s">
        <v>30</v>
      </c>
      <c r="G19" s="21"/>
      <c r="H19" s="22">
        <v>690109</v>
      </c>
      <c r="I19" s="21">
        <f t="shared" si="1"/>
        <v>-690109</v>
      </c>
    </row>
    <row r="20" spans="2:9" ht="14.25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>
        <v>40617509</v>
      </c>
      <c r="H20" s="22">
        <v>39031854</v>
      </c>
      <c r="I20" s="21">
        <f t="shared" si="1"/>
        <v>1585655</v>
      </c>
    </row>
    <row r="21" spans="2:9" ht="14.25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>
        <v>27707222</v>
      </c>
      <c r="H21" s="22">
        <v>26905021</v>
      </c>
      <c r="I21" s="21">
        <f t="shared" si="1"/>
        <v>802201</v>
      </c>
    </row>
    <row r="22" spans="2:9" ht="14.25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838018</v>
      </c>
      <c r="H22" s="22">
        <v>667568</v>
      </c>
      <c r="I22" s="21">
        <f t="shared" si="1"/>
        <v>170450</v>
      </c>
    </row>
    <row r="23" spans="2:9" ht="14.25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/>
      <c r="H23" s="22"/>
      <c r="I23" s="21">
        <f t="shared" si="1"/>
        <v>0</v>
      </c>
    </row>
    <row r="24" spans="2:9" ht="14.25">
      <c r="B24" s="20" t="s">
        <v>39</v>
      </c>
      <c r="C24" s="21">
        <v>1714138</v>
      </c>
      <c r="D24" s="22">
        <v>5059375</v>
      </c>
      <c r="E24" s="21">
        <f t="shared" si="0"/>
        <v>-3345237</v>
      </c>
      <c r="F24" s="20" t="s">
        <v>40</v>
      </c>
      <c r="G24" s="21">
        <v>37440</v>
      </c>
      <c r="H24" s="22"/>
      <c r="I24" s="21">
        <f t="shared" si="1"/>
        <v>37440</v>
      </c>
    </row>
    <row r="25" spans="2:9" ht="14.25">
      <c r="B25" s="20" t="s">
        <v>41</v>
      </c>
      <c r="C25" s="21">
        <v>1287343</v>
      </c>
      <c r="D25" s="22">
        <v>1008136</v>
      </c>
      <c r="E25" s="21">
        <f t="shared" si="0"/>
        <v>279207</v>
      </c>
      <c r="F25" s="20" t="s">
        <v>42</v>
      </c>
      <c r="G25" s="21">
        <v>80368000</v>
      </c>
      <c r="H25" s="22">
        <v>77572670</v>
      </c>
      <c r="I25" s="21">
        <f t="shared" si="1"/>
        <v>2795330</v>
      </c>
    </row>
    <row r="26" spans="2:9" ht="14.25">
      <c r="B26" s="20" t="s">
        <v>43</v>
      </c>
      <c r="C26" s="21">
        <v>14712585</v>
      </c>
      <c r="D26" s="22">
        <v>11226158</v>
      </c>
      <c r="E26" s="21">
        <f t="shared" si="0"/>
        <v>3486427</v>
      </c>
      <c r="F26" s="20" t="s">
        <v>44</v>
      </c>
      <c r="G26" s="21"/>
      <c r="H26" s="22"/>
      <c r="I26" s="21">
        <f t="shared" si="1"/>
        <v>0</v>
      </c>
    </row>
    <row r="27" spans="2:9" ht="14.25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ht="14.25">
      <c r="B28" s="20" t="s">
        <v>47</v>
      </c>
      <c r="C28" s="21">
        <v>6000000</v>
      </c>
      <c r="D28" s="22">
        <v>6000000</v>
      </c>
      <c r="E28" s="21">
        <f t="shared" si="0"/>
        <v>0</v>
      </c>
      <c r="F28" s="20" t="s">
        <v>48</v>
      </c>
      <c r="G28" s="21">
        <v>387727010</v>
      </c>
      <c r="H28" s="22">
        <v>997313874</v>
      </c>
      <c r="I28" s="21">
        <f t="shared" si="1"/>
        <v>-609586864</v>
      </c>
    </row>
    <row r="29" spans="2:9" ht="14.25">
      <c r="B29" s="20" t="s">
        <v>49</v>
      </c>
      <c r="C29" s="21">
        <v>16190</v>
      </c>
      <c r="D29" s="22"/>
      <c r="E29" s="21">
        <f t="shared" si="0"/>
        <v>16190</v>
      </c>
      <c r="F29" s="20"/>
      <c r="G29" s="21"/>
      <c r="H29" s="21"/>
      <c r="I29" s="21"/>
    </row>
    <row r="30" spans="2:9" ht="14.25">
      <c r="B30" s="20" t="s">
        <v>50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ht="14.25">
      <c r="B31" s="20" t="s">
        <v>51</v>
      </c>
      <c r="C31" s="21"/>
      <c r="D31" s="22"/>
      <c r="E31" s="21">
        <f t="shared" si="0"/>
        <v>0</v>
      </c>
      <c r="F31" s="20"/>
      <c r="G31" s="21"/>
      <c r="H31" s="21"/>
      <c r="I31" s="21"/>
    </row>
    <row r="32" spans="2:9" ht="14.25">
      <c r="B32" s="20" t="s">
        <v>52</v>
      </c>
      <c r="C32" s="21">
        <v>20856</v>
      </c>
      <c r="D32" s="22"/>
      <c r="E32" s="21">
        <f t="shared" si="0"/>
        <v>20856</v>
      </c>
      <c r="F32" s="20"/>
      <c r="G32" s="21"/>
      <c r="H32" s="21"/>
      <c r="I32" s="21"/>
    </row>
    <row r="33" spans="2:9" ht="14.25">
      <c r="B33" s="14" t="s">
        <v>53</v>
      </c>
      <c r="C33" s="15">
        <f>+C34 +C40</f>
        <v>8903183553</v>
      </c>
      <c r="D33" s="16">
        <f>+D34 +D40</f>
        <v>9171507390</v>
      </c>
      <c r="E33" s="15">
        <f t="shared" si="0"/>
        <v>-268323837</v>
      </c>
      <c r="F33" s="14" t="s">
        <v>54</v>
      </c>
      <c r="G33" s="15">
        <f>+G34+G35+G36+G37+G38+G39+G40+G41</f>
        <v>2431368845</v>
      </c>
      <c r="H33" s="16">
        <f>+H34+H35+H36+H37+H38+H39+H40+H41</f>
        <v>2298597500</v>
      </c>
      <c r="I33" s="15">
        <f t="shared" si="1"/>
        <v>132771345</v>
      </c>
    </row>
    <row r="34" spans="2:9" ht="14.25">
      <c r="B34" s="14" t="s">
        <v>55</v>
      </c>
      <c r="C34" s="15">
        <f>+C35+C36+C37+C38+C39</f>
        <v>6550815429</v>
      </c>
      <c r="D34" s="16">
        <f>+D35+D36+D37+D38+D39</f>
        <v>6658605922</v>
      </c>
      <c r="E34" s="15">
        <f t="shared" si="0"/>
        <v>-107790493</v>
      </c>
      <c r="F34" s="17" t="s">
        <v>56</v>
      </c>
      <c r="G34" s="18">
        <v>1685695000</v>
      </c>
      <c r="H34" s="19">
        <v>1910757000</v>
      </c>
      <c r="I34" s="18">
        <f t="shared" si="1"/>
        <v>-225062000</v>
      </c>
    </row>
    <row r="35" spans="2:9" ht="14.25">
      <c r="B35" s="17" t="s">
        <v>57</v>
      </c>
      <c r="C35" s="18">
        <v>1207367587</v>
      </c>
      <c r="D35" s="19">
        <v>1207367587</v>
      </c>
      <c r="E35" s="18">
        <f t="shared" si="0"/>
        <v>0</v>
      </c>
      <c r="F35" s="20" t="s">
        <v>58</v>
      </c>
      <c r="G35" s="21">
        <v>391800000</v>
      </c>
      <c r="H35" s="22">
        <v>175000000</v>
      </c>
      <c r="I35" s="21">
        <f t="shared" si="1"/>
        <v>216800000</v>
      </c>
    </row>
    <row r="36" spans="2:9" ht="14.25">
      <c r="B36" s="20" t="s">
        <v>59</v>
      </c>
      <c r="C36" s="21">
        <v>4932649082</v>
      </c>
      <c r="D36" s="22">
        <v>4977622986</v>
      </c>
      <c r="E36" s="21">
        <f t="shared" si="0"/>
        <v>-44973904</v>
      </c>
      <c r="F36" s="20" t="s">
        <v>60</v>
      </c>
      <c r="G36" s="21">
        <v>3331718</v>
      </c>
      <c r="H36" s="22">
        <v>4650590</v>
      </c>
      <c r="I36" s="21">
        <f t="shared" si="1"/>
        <v>-1318872</v>
      </c>
    </row>
    <row r="37" spans="2:9" ht="14.25">
      <c r="B37" s="20" t="s">
        <v>61</v>
      </c>
      <c r="C37" s="21">
        <v>410798760</v>
      </c>
      <c r="D37" s="22">
        <v>473615349</v>
      </c>
      <c r="E37" s="21">
        <f t="shared" si="0"/>
        <v>-62816589</v>
      </c>
      <c r="F37" s="20" t="s">
        <v>62</v>
      </c>
      <c r="G37" s="21"/>
      <c r="H37" s="22"/>
      <c r="I37" s="21">
        <f t="shared" si="1"/>
        <v>0</v>
      </c>
    </row>
    <row r="38" spans="2:9" ht="14.25">
      <c r="B38" s="20" t="s">
        <v>63</v>
      </c>
      <c r="C38" s="21"/>
      <c r="D38" s="22"/>
      <c r="E38" s="21">
        <f t="shared" si="0"/>
        <v>0</v>
      </c>
      <c r="F38" s="20" t="s">
        <v>64</v>
      </c>
      <c r="G38" s="21">
        <v>350459042</v>
      </c>
      <c r="H38" s="22">
        <v>208106825</v>
      </c>
      <c r="I38" s="21">
        <f t="shared" si="1"/>
        <v>142352217</v>
      </c>
    </row>
    <row r="39" spans="2:9" ht="14.25">
      <c r="B39" s="23" t="s">
        <v>65</v>
      </c>
      <c r="C39" s="24"/>
      <c r="D39" s="25"/>
      <c r="E39" s="24">
        <f t="shared" si="0"/>
        <v>0</v>
      </c>
      <c r="F39" s="20" t="s">
        <v>66</v>
      </c>
      <c r="G39" s="21">
        <v>83085</v>
      </c>
      <c r="H39" s="22">
        <v>83085</v>
      </c>
      <c r="I39" s="21">
        <f t="shared" si="1"/>
        <v>0</v>
      </c>
    </row>
    <row r="40" spans="2:9" ht="14.25">
      <c r="B40" s="14" t="s">
        <v>67</v>
      </c>
      <c r="C40" s="15">
        <f>+C41+C42+C43+C44+C45+C46+C47+C48+C49+C50+C51+C52+C53+C54+C55+C56+C57+C58+C59+C60+C61+C62+C63</f>
        <v>2352368124</v>
      </c>
      <c r="D40" s="16">
        <f>+D41+D42+D43+D44+D45+D46+D47+D48+D49+D50+D51+D52+D53+D54+D55+D56+D57+D58+D59+D60+D61+D62+D63</f>
        <v>2512901468</v>
      </c>
      <c r="E40" s="15">
        <f t="shared" si="0"/>
        <v>-160533344</v>
      </c>
      <c r="F40" s="20" t="s">
        <v>68</v>
      </c>
      <c r="G40" s="21"/>
      <c r="H40" s="22"/>
      <c r="I40" s="21">
        <f t="shared" si="1"/>
        <v>0</v>
      </c>
    </row>
    <row r="41" spans="2:9" ht="14.25">
      <c r="B41" s="17" t="s">
        <v>57</v>
      </c>
      <c r="C41" s="18">
        <v>208527000</v>
      </c>
      <c r="D41" s="19">
        <v>208527000</v>
      </c>
      <c r="E41" s="18">
        <f t="shared" si="0"/>
        <v>0</v>
      </c>
      <c r="F41" s="20" t="s">
        <v>69</v>
      </c>
      <c r="G41" s="21"/>
      <c r="H41" s="22">
        <v>0</v>
      </c>
      <c r="I41" s="21">
        <f t="shared" si="1"/>
        <v>0</v>
      </c>
    </row>
    <row r="42" spans="2:9" ht="14.25">
      <c r="B42" s="20" t="s">
        <v>59</v>
      </c>
      <c r="C42" s="21">
        <v>42227976</v>
      </c>
      <c r="D42" s="22">
        <v>287664151</v>
      </c>
      <c r="E42" s="21">
        <f t="shared" si="0"/>
        <v>-245436175</v>
      </c>
      <c r="F42" s="14" t="s">
        <v>70</v>
      </c>
      <c r="G42" s="15">
        <f>+G9 +G33</f>
        <v>3667749298</v>
      </c>
      <c r="H42" s="15">
        <f>+H9 +H33</f>
        <v>4140647790</v>
      </c>
      <c r="I42" s="15">
        <f t="shared" si="1"/>
        <v>-472898492</v>
      </c>
    </row>
    <row r="43" spans="2:9" ht="14.25">
      <c r="B43" s="20" t="s">
        <v>71</v>
      </c>
      <c r="C43" s="21">
        <v>42529629</v>
      </c>
      <c r="D43" s="22">
        <v>46255790</v>
      </c>
      <c r="E43" s="21">
        <f t="shared" si="0"/>
        <v>-3726161</v>
      </c>
      <c r="F43" s="26" t="s">
        <v>72</v>
      </c>
      <c r="G43" s="27"/>
      <c r="H43" s="27"/>
      <c r="I43" s="28"/>
    </row>
    <row r="44" spans="2:9" ht="14.25">
      <c r="B44" s="20" t="s">
        <v>73</v>
      </c>
      <c r="C44" s="21">
        <v>23953627</v>
      </c>
      <c r="D44" s="22">
        <v>16216463</v>
      </c>
      <c r="E44" s="21">
        <f t="shared" si="0"/>
        <v>7737164</v>
      </c>
      <c r="F44" s="17" t="s">
        <v>74</v>
      </c>
      <c r="G44" s="18">
        <f>+G45+G46+G47</f>
        <v>2085334161</v>
      </c>
      <c r="H44" s="19">
        <f>+H45+H46+H47</f>
        <v>2085334161</v>
      </c>
      <c r="I44" s="18">
        <f t="shared" si="1"/>
        <v>0</v>
      </c>
    </row>
    <row r="45" spans="2:9" ht="14.25">
      <c r="B45" s="20" t="s">
        <v>75</v>
      </c>
      <c r="C45" s="21">
        <v>12609139</v>
      </c>
      <c r="D45" s="22">
        <v>16131183</v>
      </c>
      <c r="E45" s="21">
        <f t="shared" si="0"/>
        <v>-3522044</v>
      </c>
      <c r="F45" s="20" t="s">
        <v>76</v>
      </c>
      <c r="G45" s="21">
        <v>1873408261</v>
      </c>
      <c r="H45" s="22">
        <v>1873408261</v>
      </c>
      <c r="I45" s="21">
        <f t="shared" si="1"/>
        <v>0</v>
      </c>
    </row>
    <row r="46" spans="2:9" ht="14.25">
      <c r="B46" s="20" t="s">
        <v>77</v>
      </c>
      <c r="C46" s="21">
        <v>181012113</v>
      </c>
      <c r="D46" s="22">
        <v>173606576</v>
      </c>
      <c r="E46" s="21">
        <f t="shared" si="0"/>
        <v>7405537</v>
      </c>
      <c r="F46" s="20" t="s">
        <v>78</v>
      </c>
      <c r="G46" s="21"/>
      <c r="H46" s="22"/>
      <c r="I46" s="21">
        <f t="shared" si="1"/>
        <v>0</v>
      </c>
    </row>
    <row r="47" spans="2:9" ht="14.25">
      <c r="B47" s="20" t="s">
        <v>79</v>
      </c>
      <c r="C47" s="21"/>
      <c r="D47" s="22"/>
      <c r="E47" s="21">
        <f t="shared" si="0"/>
        <v>0</v>
      </c>
      <c r="F47" s="20" t="s">
        <v>80</v>
      </c>
      <c r="G47" s="21">
        <v>211925900</v>
      </c>
      <c r="H47" s="22">
        <v>211925900</v>
      </c>
      <c r="I47" s="21">
        <f t="shared" si="1"/>
        <v>0</v>
      </c>
    </row>
    <row r="48" spans="2:9" ht="14.25">
      <c r="B48" s="20" t="s">
        <v>81</v>
      </c>
      <c r="C48" s="21">
        <v>2180920</v>
      </c>
      <c r="D48" s="22">
        <v>3309479</v>
      </c>
      <c r="E48" s="21">
        <f t="shared" si="0"/>
        <v>-1128559</v>
      </c>
      <c r="F48" s="20" t="s">
        <v>82</v>
      </c>
      <c r="G48" s="21">
        <f>+G49+G50</f>
        <v>1998572787</v>
      </c>
      <c r="H48" s="22">
        <f>+H49+H50</f>
        <v>2104932097</v>
      </c>
      <c r="I48" s="21">
        <f t="shared" si="1"/>
        <v>-106359310</v>
      </c>
    </row>
    <row r="49" spans="2:9" ht="14.25">
      <c r="B49" s="20" t="s">
        <v>83</v>
      </c>
      <c r="C49" s="21">
        <v>1578968</v>
      </c>
      <c r="D49" s="22">
        <v>1578968</v>
      </c>
      <c r="E49" s="21">
        <f t="shared" si="0"/>
        <v>0</v>
      </c>
      <c r="F49" s="20" t="s">
        <v>84</v>
      </c>
      <c r="G49" s="21">
        <v>1998572787</v>
      </c>
      <c r="H49" s="22">
        <v>2104932097</v>
      </c>
      <c r="I49" s="21">
        <f t="shared" si="1"/>
        <v>-106359310</v>
      </c>
    </row>
    <row r="50" spans="2:9" ht="14.25">
      <c r="B50" s="20" t="s">
        <v>85</v>
      </c>
      <c r="C50" s="21">
        <v>20716349</v>
      </c>
      <c r="D50" s="22">
        <v>33955562</v>
      </c>
      <c r="E50" s="21">
        <f t="shared" si="0"/>
        <v>-13239213</v>
      </c>
      <c r="F50" s="20" t="s">
        <v>86</v>
      </c>
      <c r="G50" s="21"/>
      <c r="H50" s="22"/>
      <c r="I50" s="21">
        <f t="shared" si="1"/>
        <v>0</v>
      </c>
    </row>
    <row r="51" spans="2:9" ht="14.25">
      <c r="B51" s="20" t="s">
        <v>87</v>
      </c>
      <c r="C51" s="21">
        <v>1911600</v>
      </c>
      <c r="D51" s="22">
        <v>2548800</v>
      </c>
      <c r="E51" s="21">
        <f t="shared" si="0"/>
        <v>-637200</v>
      </c>
      <c r="F51" s="20" t="s">
        <v>88</v>
      </c>
      <c r="G51" s="21">
        <f>+G52+G53+G54+G55</f>
        <v>1609499733</v>
      </c>
      <c r="H51" s="22">
        <f>+H52+H53+H54+H55</f>
        <v>1506908285</v>
      </c>
      <c r="I51" s="21">
        <f t="shared" si="1"/>
        <v>102591448</v>
      </c>
    </row>
    <row r="52" spans="2:9" ht="14.25">
      <c r="B52" s="20" t="s">
        <v>65</v>
      </c>
      <c r="C52" s="21"/>
      <c r="D52" s="22"/>
      <c r="E52" s="21">
        <f t="shared" si="0"/>
        <v>0</v>
      </c>
      <c r="F52" s="20" t="s">
        <v>89</v>
      </c>
      <c r="G52" s="21">
        <v>228235813</v>
      </c>
      <c r="H52" s="22">
        <v>170735813</v>
      </c>
      <c r="I52" s="21">
        <f t="shared" si="1"/>
        <v>57500000</v>
      </c>
    </row>
    <row r="53" spans="2:9" ht="14.25">
      <c r="B53" s="20" t="s">
        <v>90</v>
      </c>
      <c r="C53" s="21"/>
      <c r="D53" s="22"/>
      <c r="E53" s="21">
        <f t="shared" si="0"/>
        <v>0</v>
      </c>
      <c r="F53" s="20" t="s">
        <v>91</v>
      </c>
      <c r="G53" s="21">
        <v>128215000</v>
      </c>
      <c r="H53" s="22">
        <v>94715000</v>
      </c>
      <c r="I53" s="21">
        <f t="shared" si="1"/>
        <v>33500000</v>
      </c>
    </row>
    <row r="54" spans="2:9" ht="14.25">
      <c r="B54" s="20" t="s">
        <v>92</v>
      </c>
      <c r="C54" s="21">
        <v>197690875</v>
      </c>
      <c r="D54" s="22">
        <v>208106825</v>
      </c>
      <c r="E54" s="21">
        <f t="shared" si="0"/>
        <v>-10415950</v>
      </c>
      <c r="F54" s="20" t="s">
        <v>93</v>
      </c>
      <c r="G54" s="21">
        <v>73327920</v>
      </c>
      <c r="H54" s="22">
        <v>75176472</v>
      </c>
      <c r="I54" s="21">
        <f t="shared" si="1"/>
        <v>-1848552</v>
      </c>
    </row>
    <row r="55" spans="2:9" ht="14.25">
      <c r="B55" s="20" t="s">
        <v>94</v>
      </c>
      <c r="C55" s="21"/>
      <c r="D55" s="22"/>
      <c r="E55" s="21">
        <f t="shared" si="0"/>
        <v>0</v>
      </c>
      <c r="F55" s="20" t="s">
        <v>95</v>
      </c>
      <c r="G55" s="21">
        <v>1179721000</v>
      </c>
      <c r="H55" s="22">
        <v>1166281000</v>
      </c>
      <c r="I55" s="21">
        <f t="shared" si="1"/>
        <v>13440000</v>
      </c>
    </row>
    <row r="56" spans="2:9" ht="14.25">
      <c r="B56" s="20" t="s">
        <v>96</v>
      </c>
      <c r="C56" s="21">
        <v>228235813</v>
      </c>
      <c r="D56" s="22">
        <v>170735813</v>
      </c>
      <c r="E56" s="21">
        <f t="shared" si="0"/>
        <v>57500000</v>
      </c>
      <c r="F56" s="20" t="s">
        <v>97</v>
      </c>
      <c r="G56" s="21">
        <v>2302900937</v>
      </c>
      <c r="H56" s="22">
        <v>1988420609</v>
      </c>
      <c r="I56" s="21">
        <f t="shared" si="1"/>
        <v>314480328</v>
      </c>
    </row>
    <row r="57" spans="2:9" ht="14.25">
      <c r="B57" s="20" t="s">
        <v>98</v>
      </c>
      <c r="C57" s="21">
        <v>128215000</v>
      </c>
      <c r="D57" s="22">
        <v>94715000</v>
      </c>
      <c r="E57" s="21">
        <f t="shared" si="0"/>
        <v>33500000</v>
      </c>
      <c r="F57" s="20" t="s">
        <v>99</v>
      </c>
      <c r="G57" s="21">
        <v>417071776</v>
      </c>
      <c r="H57" s="22">
        <v>508867037</v>
      </c>
      <c r="I57" s="21">
        <f t="shared" si="1"/>
        <v>-91795261</v>
      </c>
    </row>
    <row r="58" spans="2:9" ht="14.25">
      <c r="B58" s="20" t="s">
        <v>100</v>
      </c>
      <c r="C58" s="21">
        <v>73327920</v>
      </c>
      <c r="D58" s="22">
        <v>75176472</v>
      </c>
      <c r="E58" s="21">
        <f t="shared" si="0"/>
        <v>-1848552</v>
      </c>
      <c r="F58" s="20"/>
      <c r="G58" s="21"/>
      <c r="H58" s="21"/>
      <c r="I58" s="21"/>
    </row>
    <row r="59" spans="2:9" ht="14.25">
      <c r="B59" s="20" t="s">
        <v>101</v>
      </c>
      <c r="C59" s="21">
        <v>1179721000</v>
      </c>
      <c r="D59" s="22">
        <v>1166281000</v>
      </c>
      <c r="E59" s="21">
        <f t="shared" si="0"/>
        <v>13440000</v>
      </c>
      <c r="F59" s="20"/>
      <c r="G59" s="21"/>
      <c r="H59" s="21"/>
      <c r="I59" s="21"/>
    </row>
    <row r="60" spans="2:9" ht="14.25">
      <c r="B60" s="20" t="s">
        <v>102</v>
      </c>
      <c r="C60" s="21"/>
      <c r="D60" s="22"/>
      <c r="E60" s="21">
        <f t="shared" si="0"/>
        <v>0</v>
      </c>
      <c r="F60" s="20"/>
      <c r="G60" s="21"/>
      <c r="H60" s="21"/>
      <c r="I60" s="21"/>
    </row>
    <row r="61" spans="2:9" ht="14.25">
      <c r="B61" s="20" t="s">
        <v>103</v>
      </c>
      <c r="C61" s="21">
        <v>2205900</v>
      </c>
      <c r="D61" s="22"/>
      <c r="E61" s="21">
        <f t="shared" si="0"/>
        <v>2205900</v>
      </c>
      <c r="F61" s="20"/>
      <c r="G61" s="21"/>
      <c r="H61" s="21"/>
      <c r="I61" s="21"/>
    </row>
    <row r="62" spans="2:9" ht="14.25">
      <c r="B62" s="20" t="s">
        <v>104</v>
      </c>
      <c r="C62" s="21">
        <v>5724295</v>
      </c>
      <c r="D62" s="22">
        <v>8092386</v>
      </c>
      <c r="E62" s="21">
        <f t="shared" si="0"/>
        <v>-2368091</v>
      </c>
      <c r="F62" s="23"/>
      <c r="G62" s="24"/>
      <c r="H62" s="24"/>
      <c r="I62" s="24"/>
    </row>
    <row r="63" spans="2:9" ht="14.25">
      <c r="B63" s="20" t="s">
        <v>105</v>
      </c>
      <c r="C63" s="21"/>
      <c r="D63" s="22"/>
      <c r="E63" s="21">
        <f t="shared" si="0"/>
        <v>0</v>
      </c>
      <c r="F63" s="14" t="s">
        <v>106</v>
      </c>
      <c r="G63" s="15">
        <f>+G44 +G48 +G51 +G56</f>
        <v>7996307618</v>
      </c>
      <c r="H63" s="15">
        <f>+H44 +H48 +H51 +H56</f>
        <v>7685595152</v>
      </c>
      <c r="I63" s="15">
        <f t="shared" si="1"/>
        <v>310712466</v>
      </c>
    </row>
    <row r="64" spans="2:9" ht="14.25">
      <c r="B64" s="14" t="s">
        <v>107</v>
      </c>
      <c r="C64" s="15">
        <f>+C9 +C33</f>
        <v>11664056916</v>
      </c>
      <c r="D64" s="15">
        <f>+D9 +D33</f>
        <v>11826242942</v>
      </c>
      <c r="E64" s="15">
        <f t="shared" si="0"/>
        <v>-162186026</v>
      </c>
      <c r="F64" s="29" t="s">
        <v>108</v>
      </c>
      <c r="G64" s="30">
        <f>+G42 +G63</f>
        <v>11664056916</v>
      </c>
      <c r="H64" s="30">
        <f>+H42 +H63</f>
        <v>11826242942</v>
      </c>
      <c r="I64" s="30">
        <f t="shared" si="1"/>
        <v>-162186026</v>
      </c>
    </row>
  </sheetData>
  <mergeCells count="5">
    <mergeCell ref="B3:I3"/>
    <mergeCell ref="B5:I5"/>
    <mergeCell ref="B7:E7"/>
    <mergeCell ref="F7:I7"/>
    <mergeCell ref="F43:I43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第三号第一様式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KYO07</dc:creator>
  <cp:lastModifiedBy>KYO07</cp:lastModifiedBy>
  <dcterms:created xsi:type="dcterms:W3CDTF">2017-07-03T01:46:14Z</dcterms:created>
  <dcterms:modified xsi:type="dcterms:W3CDTF">2017-07-03T01:46:15Z</dcterms:modified>
</cp:coreProperties>
</file>