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ＷＡＭ事業報告書他\"/>
    </mc:Choice>
  </mc:AlternateContent>
  <bookViews>
    <workbookView xWindow="0" yWindow="0" windowWidth="15360" windowHeight="9492"/>
  </bookViews>
  <sheets>
    <sheet name="第三号第一様式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I32" i="1" s="1"/>
  <c r="E32" i="1"/>
  <c r="E31" i="1"/>
  <c r="I30" i="1"/>
  <c r="E30" i="1"/>
  <c r="I29" i="1"/>
  <c r="E29" i="1"/>
  <c r="I28" i="1"/>
  <c r="E28" i="1"/>
  <c r="I27" i="1"/>
  <c r="E27" i="1"/>
  <c r="I26" i="1"/>
  <c r="E26" i="1"/>
  <c r="E25" i="1"/>
  <c r="E24" i="1"/>
  <c r="I23" i="1"/>
  <c r="D23" i="1"/>
  <c r="E23" i="1" s="1"/>
  <c r="C23" i="1"/>
  <c r="I22" i="1"/>
  <c r="E22" i="1"/>
  <c r="I21" i="1"/>
  <c r="E21" i="1"/>
  <c r="I20" i="1"/>
  <c r="E20" i="1"/>
  <c r="I19" i="1"/>
  <c r="E19" i="1"/>
  <c r="I18" i="1"/>
  <c r="D18" i="1"/>
  <c r="D17" i="1" s="1"/>
  <c r="C18" i="1"/>
  <c r="H17" i="1"/>
  <c r="H24" i="1" s="1"/>
  <c r="H33" i="1" s="1"/>
  <c r="G17" i="1"/>
  <c r="G24" i="1" s="1"/>
  <c r="C17" i="1"/>
  <c r="E17" i="1" s="1"/>
  <c r="I16" i="1"/>
  <c r="I15" i="1"/>
  <c r="I14" i="1"/>
  <c r="E14" i="1"/>
  <c r="I13" i="1"/>
  <c r="E13" i="1"/>
  <c r="I12" i="1"/>
  <c r="E12" i="1"/>
  <c r="I11" i="1"/>
  <c r="E11" i="1"/>
  <c r="I10" i="1"/>
  <c r="E10" i="1"/>
  <c r="I9" i="1"/>
  <c r="H9" i="1"/>
  <c r="G9" i="1"/>
  <c r="D9" i="1"/>
  <c r="D33" i="1" s="1"/>
  <c r="C9" i="1"/>
  <c r="C33" i="1" s="1"/>
  <c r="E33" i="1" s="1"/>
  <c r="G33" i="1" l="1"/>
  <c r="I33" i="1" s="1"/>
  <c r="I24" i="1"/>
  <c r="E9" i="1"/>
  <c r="E18" i="1"/>
  <c r="I17" i="1"/>
</calcChain>
</file>

<file path=xl/sharedStrings.xml><?xml version="1.0" encoding="utf-8"?>
<sst xmlns="http://schemas.openxmlformats.org/spreadsheetml/2006/main" count="59" uniqueCount="53">
  <si>
    <t>第三号第一様式（第二十七条第四項関係）</t>
    <phoneticPr fontId="4"/>
  </si>
  <si>
    <t>法人単位貸借対照表</t>
    <phoneticPr fontId="2"/>
  </si>
  <si>
    <t>平成29年3月31日現在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</si>
  <si>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</si>
  <si>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</si>
  <si>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</si>
  <si>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</si>
  <si>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</si>
  <si>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</si>
  <si>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</si>
  <si>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</si>
  <si>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</si>
  <si>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</si>
  <si>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</si>
  <si>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</si>
  <si>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</si>
  <si>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１年以内返済予定設備資金借入金</t>
  </si>
  <si>
    <t>　立替金</t>
  </si>
  <si>
    <t>　１年以内返済予定長期運営資金借入金</t>
  </si>
  <si>
    <t>　仮払金</t>
  </si>
  <si>
    <t>　１年以内返済予定リース債務</t>
  </si>
  <si>
    <t>　預り金</t>
  </si>
  <si>
    <t>　仮受金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</si>
  <si>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</si>
  <si>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</si>
  <si>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</si>
  <si>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</si>
  <si>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</si>
  <si>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</si>
  <si>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</si>
  <si>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</si>
  <si>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定期預金</t>
  </si>
  <si>
    <t>　退職給付引当金</t>
  </si>
  <si>
    <t>　投資有価証券</t>
  </si>
  <si>
    <t>　長期預り金</t>
  </si>
  <si>
    <t>その他の固定資産</t>
  </si>
  <si>
    <t>　その他の固定負債</t>
  </si>
  <si>
    <t>負債の部合計</t>
  </si>
  <si>
    <t>純資産の部</t>
  </si>
  <si>
    <t>　車輌運搬具</t>
  </si>
  <si>
    <t>基本金</t>
  </si>
  <si>
    <t>　器具及び備品</t>
  </si>
  <si>
    <t>国庫補助金等特別積立金</t>
  </si>
  <si>
    <t>　空調補助設備</t>
  </si>
  <si>
    <t>その他の積立金</t>
  </si>
  <si>
    <t>　有形リース資産</t>
  </si>
  <si>
    <t>次期繰越活動増減差額</t>
  </si>
  <si>
    <t>　ソフトウェア</t>
  </si>
  <si>
    <t>（うち当期活動増減差額）</t>
  </si>
  <si>
    <t>　退職給付引当資産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</si>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</sst>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top" shrinkToFit="1"/>
    </xf>
    <xf numFmtId="176" fontId="9" fillId="0" borderId="4" xfId="1" applyNumberFormat="1" applyFont="1" applyFill="1" applyBorder="1" applyAlignment="1" applyProtection="1">
      <alignment vertical="top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>
      <alignment horizontal="left" vertical="top" shrinkToFit="1"/>
    </xf>
    <xf numFmtId="176" fontId="9" fillId="0" borderId="5" xfId="1" applyNumberFormat="1" applyFont="1" applyFill="1" applyBorder="1" applyAlignment="1" applyProtection="1">
      <alignment vertical="top" shrinkToFit="1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>
      <alignment horizontal="left" vertical="top" shrinkToFit="1"/>
    </xf>
    <xf numFmtId="176" fontId="9" fillId="0" borderId="6" xfId="1" applyNumberFormat="1" applyFont="1" applyFill="1" applyBorder="1" applyAlignment="1" applyProtection="1">
      <alignment vertical="top" shrinkToFit="1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0" fontId="7" fillId="0" borderId="7" xfId="1" applyFont="1" applyFill="1" applyBorder="1" applyAlignment="1">
      <alignment horizontal="left" vertical="top" shrinkToFit="1"/>
    </xf>
    <xf numFmtId="176" fontId="9" fillId="0" borderId="7" xfId="1" applyNumberFormat="1" applyFont="1" applyFill="1" applyBorder="1" applyAlignment="1" applyProtection="1">
      <alignment vertical="top" shrinkToFit="1"/>
      <protection locked="0"/>
    </xf>
    <xf numFmtId="176" fontId="9" fillId="0" borderId="7" xfId="0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tabSelected="1" workbookViewId="0"/>
  </sheetViews>
  <sheetFormatPr defaultRowHeight="13.2"/>
  <cols>
    <col min="1" max="1" width="3" customWidth="1"/>
    <col min="2" max="2" width="35.5546875" customWidth="1"/>
    <col min="3" max="5" width="23.6640625" customWidth="1"/>
    <col min="6" max="6" width="35.5546875" customWidth="1"/>
    <col min="7" max="9" width="23.6640625" customWidth="1"/>
  </cols>
  <sheetData>
    <row r="1" spans="2:9" ht="14.4">
      <c r="B1" s="1"/>
      <c r="C1" s="1"/>
      <c r="D1" s="1"/>
      <c r="E1" s="1"/>
      <c r="F1" s="1"/>
      <c r="G1" s="1"/>
      <c r="H1" s="1"/>
      <c r="I1" s="1"/>
    </row>
    <row r="2" spans="2:9" ht="22.8">
      <c r="B2" s="2"/>
      <c r="C2" s="1"/>
      <c r="D2" s="1"/>
      <c r="E2" s="1"/>
      <c r="F2" s="1"/>
      <c r="G2" s="1"/>
      <c r="H2" s="3"/>
      <c r="I2" s="3" t="s">
        <v>0</v>
      </c>
    </row>
    <row r="3" spans="2:9" ht="22.8">
      <c r="B3" s="4" t="s">
        <v>1</v>
      </c>
      <c r="C3" s="4"/>
      <c r="D3" s="4"/>
      <c r="E3" s="4"/>
      <c r="F3" s="4"/>
      <c r="G3" s="4"/>
      <c r="H3" s="4"/>
      <c r="I3" s="4"/>
    </row>
    <row r="4" spans="2:9" ht="22.8">
      <c r="B4" s="5"/>
      <c r="C4" s="2"/>
      <c r="D4" s="1"/>
      <c r="E4" s="1"/>
      <c r="F4" s="1"/>
      <c r="G4" s="1"/>
      <c r="H4" s="1"/>
      <c r="I4" s="1"/>
    </row>
    <row r="5" spans="2:9" ht="22.8">
      <c r="B5" s="6" t="s">
        <v>2</v>
      </c>
      <c r="C5" s="6"/>
      <c r="D5" s="6"/>
      <c r="E5" s="6"/>
      <c r="F5" s="6"/>
      <c r="G5" s="6"/>
      <c r="H5" s="6"/>
      <c r="I5" s="6"/>
    </row>
    <row r="6" spans="2:9" ht="15">
      <c r="B6" s="7"/>
      <c r="C6" s="1"/>
      <c r="D6" s="1"/>
      <c r="E6" s="1"/>
      <c r="F6" s="1"/>
      <c r="G6" s="1"/>
      <c r="H6" s="1"/>
      <c r="I6" s="8" t="s">
        <v>3</v>
      </c>
    </row>
    <row r="7" spans="2:9" ht="14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ht="14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ht="14.4">
      <c r="B9" s="14" t="s">
        <v>9</v>
      </c>
      <c r="C9" s="15">
        <f>+C10+C11+C12+C13+C14</f>
        <v>92549758</v>
      </c>
      <c r="D9" s="16">
        <f>+D10+D11+D12+D13+D14</f>
        <v>76439165</v>
      </c>
      <c r="E9" s="15">
        <f>C9-D9</f>
        <v>16110593</v>
      </c>
      <c r="F9" s="14" t="s">
        <v>10</v>
      </c>
      <c r="G9" s="15">
        <f>+G10+G11+G12+G13+G14+G15+G16</f>
        <v>49556848</v>
      </c>
      <c r="H9" s="16">
        <f>+H10+H11+H12+H13+H14+H15+H16</f>
        <v>48306172</v>
      </c>
      <c r="I9" s="15">
        <f>G9-H9</f>
        <v>1250676</v>
      </c>
    </row>
    <row r="10" spans="2:9" ht="14.4">
      <c r="B10" s="17" t="s">
        <v>11</v>
      </c>
      <c r="C10" s="18">
        <v>54045969</v>
      </c>
      <c r="D10" s="19">
        <v>43251180</v>
      </c>
      <c r="E10" s="18">
        <f t="shared" ref="E10:E33" si="0">C10-D10</f>
        <v>10794789</v>
      </c>
      <c r="F10" s="17" t="s">
        <v>12</v>
      </c>
      <c r="G10" s="18">
        <v>1200000</v>
      </c>
      <c r="H10" s="19"/>
      <c r="I10" s="18">
        <f t="shared" ref="I10:I33" si="1">G10-H10</f>
        <v>1200000</v>
      </c>
    </row>
    <row r="11" spans="2:9" ht="14.4">
      <c r="B11" s="20" t="s">
        <v>13</v>
      </c>
      <c r="C11" s="21">
        <v>20044661</v>
      </c>
      <c r="D11" s="22">
        <v>15036177</v>
      </c>
      <c r="E11" s="21">
        <f t="shared" si="0"/>
        <v>5008484</v>
      </c>
      <c r="F11" s="20" t="s">
        <v>14</v>
      </c>
      <c r="G11" s="21">
        <v>6191585</v>
      </c>
      <c r="H11" s="22">
        <v>5410999</v>
      </c>
      <c r="I11" s="21">
        <f t="shared" si="1"/>
        <v>780586</v>
      </c>
    </row>
    <row r="12" spans="2:9" ht="14.4">
      <c r="B12" s="20" t="s">
        <v>15</v>
      </c>
      <c r="C12" s="21">
        <v>18436987</v>
      </c>
      <c r="D12" s="22">
        <v>18129408</v>
      </c>
      <c r="E12" s="21">
        <f t="shared" si="0"/>
        <v>307579</v>
      </c>
      <c r="F12" s="20" t="s">
        <v>16</v>
      </c>
      <c r="G12" s="21">
        <v>28000000</v>
      </c>
      <c r="H12" s="22">
        <v>28000000</v>
      </c>
      <c r="I12" s="21">
        <f t="shared" si="1"/>
        <v>0</v>
      </c>
    </row>
    <row r="13" spans="2:9" ht="14.4">
      <c r="B13" s="20" t="s">
        <v>17</v>
      </c>
      <c r="C13" s="21">
        <v>11738</v>
      </c>
      <c r="D13" s="22">
        <v>19400</v>
      </c>
      <c r="E13" s="21">
        <f t="shared" si="0"/>
        <v>-7662</v>
      </c>
      <c r="F13" s="20" t="s">
        <v>18</v>
      </c>
      <c r="G13" s="21">
        <v>12914000</v>
      </c>
      <c r="H13" s="22">
        <v>13824000</v>
      </c>
      <c r="I13" s="21">
        <f t="shared" si="1"/>
        <v>-910000</v>
      </c>
    </row>
    <row r="14" spans="2:9" ht="14.4">
      <c r="B14" s="20" t="s">
        <v>19</v>
      </c>
      <c r="C14" s="21">
        <v>10403</v>
      </c>
      <c r="D14" s="22">
        <v>3000</v>
      </c>
      <c r="E14" s="21">
        <f t="shared" si="0"/>
        <v>7403</v>
      </c>
      <c r="F14" s="20" t="s">
        <v>20</v>
      </c>
      <c r="G14" s="21">
        <v>743400</v>
      </c>
      <c r="H14" s="22">
        <v>743400</v>
      </c>
      <c r="I14" s="21">
        <f t="shared" si="1"/>
        <v>0</v>
      </c>
    </row>
    <row r="15" spans="2:9" ht="14.4">
      <c r="B15" s="20"/>
      <c r="C15" s="21"/>
      <c r="D15" s="21"/>
      <c r="E15" s="21"/>
      <c r="F15" s="20" t="s">
        <v>21</v>
      </c>
      <c r="G15" s="21">
        <v>307863</v>
      </c>
      <c r="H15" s="22">
        <v>327773</v>
      </c>
      <c r="I15" s="21">
        <f t="shared" si="1"/>
        <v>-19910</v>
      </c>
    </row>
    <row r="16" spans="2:9" ht="14.4">
      <c r="B16" s="20"/>
      <c r="C16" s="21"/>
      <c r="D16" s="21"/>
      <c r="E16" s="21"/>
      <c r="F16" s="20" t="s">
        <v>22</v>
      </c>
      <c r="G16" s="21">
        <v>200000</v>
      </c>
      <c r="H16" s="22"/>
      <c r="I16" s="21">
        <f t="shared" si="1"/>
        <v>200000</v>
      </c>
    </row>
    <row r="17" spans="2:9" ht="14.4">
      <c r="B17" s="14" t="s">
        <v>23</v>
      </c>
      <c r="C17" s="15">
        <f>+C18 +C23</f>
        <v>809237072</v>
      </c>
      <c r="D17" s="16">
        <f>+D18 +D23</f>
        <v>835540325</v>
      </c>
      <c r="E17" s="15">
        <f t="shared" si="0"/>
        <v>-26303253</v>
      </c>
      <c r="F17" s="14" t="s">
        <v>24</v>
      </c>
      <c r="G17" s="15">
        <f>+G18+G19+G20+G21+G22+G23</f>
        <v>76896198</v>
      </c>
      <c r="H17" s="16">
        <f>+H18+H19+H20+H21+H22+H23</f>
        <v>111555111</v>
      </c>
      <c r="I17" s="15">
        <f t="shared" si="1"/>
        <v>-34658913</v>
      </c>
    </row>
    <row r="18" spans="2:9" ht="14.4">
      <c r="B18" s="14" t="s">
        <v>25</v>
      </c>
      <c r="C18" s="15">
        <f>+C19+C20+C21+C22</f>
        <v>787312948</v>
      </c>
      <c r="D18" s="16">
        <f>+D19+D20+D21+D22</f>
        <v>812067340</v>
      </c>
      <c r="E18" s="15">
        <f t="shared" si="0"/>
        <v>-24754392</v>
      </c>
      <c r="F18" s="17" t="s">
        <v>26</v>
      </c>
      <c r="G18" s="18">
        <v>6000000</v>
      </c>
      <c r="H18" s="19">
        <v>34000000</v>
      </c>
      <c r="I18" s="18">
        <f t="shared" si="1"/>
        <v>-28000000</v>
      </c>
    </row>
    <row r="19" spans="2:9" ht="14.4">
      <c r="B19" s="17" t="s">
        <v>27</v>
      </c>
      <c r="C19" s="18">
        <v>280800000</v>
      </c>
      <c r="D19" s="19">
        <v>280800000</v>
      </c>
      <c r="E19" s="18">
        <f t="shared" si="0"/>
        <v>0</v>
      </c>
      <c r="F19" s="20" t="s">
        <v>28</v>
      </c>
      <c r="G19" s="21">
        <v>10801000</v>
      </c>
      <c r="H19" s="22">
        <v>20390253</v>
      </c>
      <c r="I19" s="21">
        <f t="shared" si="1"/>
        <v>-9589253</v>
      </c>
    </row>
    <row r="20" spans="2:9" ht="14.4">
      <c r="B20" s="20" t="s">
        <v>29</v>
      </c>
      <c r="C20" s="21">
        <v>506512948</v>
      </c>
      <c r="D20" s="22">
        <v>531267340</v>
      </c>
      <c r="E20" s="21">
        <f t="shared" si="0"/>
        <v>-24754392</v>
      </c>
      <c r="F20" s="20" t="s">
        <v>30</v>
      </c>
      <c r="G20" s="21">
        <v>743400</v>
      </c>
      <c r="H20" s="22">
        <v>1486800</v>
      </c>
      <c r="I20" s="21">
        <f t="shared" si="1"/>
        <v>-743400</v>
      </c>
    </row>
    <row r="21" spans="2:9" ht="14.4">
      <c r="B21" s="20" t="s">
        <v>31</v>
      </c>
      <c r="C21" s="21"/>
      <c r="D21" s="22"/>
      <c r="E21" s="21">
        <f t="shared" si="0"/>
        <v>0</v>
      </c>
      <c r="F21" s="20" t="s">
        <v>32</v>
      </c>
      <c r="G21" s="21">
        <v>5549750</v>
      </c>
      <c r="H21" s="22">
        <v>5259750</v>
      </c>
      <c r="I21" s="21">
        <f t="shared" si="1"/>
        <v>290000</v>
      </c>
    </row>
    <row r="22" spans="2:9" ht="14.4">
      <c r="B22" s="23" t="s">
        <v>33</v>
      </c>
      <c r="C22" s="24"/>
      <c r="D22" s="25"/>
      <c r="E22" s="24">
        <f t="shared" si="0"/>
        <v>0</v>
      </c>
      <c r="F22" s="20" t="s">
        <v>34</v>
      </c>
      <c r="G22" s="21">
        <v>53802048</v>
      </c>
      <c r="H22" s="22">
        <v>50418308</v>
      </c>
      <c r="I22" s="21">
        <f t="shared" si="1"/>
        <v>3383740</v>
      </c>
    </row>
    <row r="23" spans="2:9" ht="14.4">
      <c r="B23" s="14" t="s">
        <v>35</v>
      </c>
      <c r="C23" s="15">
        <f>+C24+C25+C26+C27+C28+C29+C30+C31+C32</f>
        <v>21924124</v>
      </c>
      <c r="D23" s="16">
        <f>+D24+D25+D26+D27+D28+D29+D30+D31+D32</f>
        <v>23472985</v>
      </c>
      <c r="E23" s="15">
        <f t="shared" si="0"/>
        <v>-1548861</v>
      </c>
      <c r="F23" s="20" t="s">
        <v>36</v>
      </c>
      <c r="G23" s="21"/>
      <c r="H23" s="22"/>
      <c r="I23" s="21">
        <f t="shared" si="1"/>
        <v>0</v>
      </c>
    </row>
    <row r="24" spans="2:9" ht="14.4">
      <c r="B24" s="17" t="s">
        <v>27</v>
      </c>
      <c r="C24" s="18">
        <v>5000000</v>
      </c>
      <c r="D24" s="19">
        <v>5000000</v>
      </c>
      <c r="E24" s="18">
        <f t="shared" si="0"/>
        <v>0</v>
      </c>
      <c r="F24" s="14" t="s">
        <v>37</v>
      </c>
      <c r="G24" s="15">
        <f>+G9 +G17</f>
        <v>126453046</v>
      </c>
      <c r="H24" s="15">
        <f>+H9 +H17</f>
        <v>159861283</v>
      </c>
      <c r="I24" s="15">
        <f t="shared" si="1"/>
        <v>-33408237</v>
      </c>
    </row>
    <row r="25" spans="2:9" ht="14.4">
      <c r="B25" s="20" t="s">
        <v>29</v>
      </c>
      <c r="C25" s="21"/>
      <c r="D25" s="22"/>
      <c r="E25" s="21">
        <f t="shared" si="0"/>
        <v>0</v>
      </c>
      <c r="F25" s="26" t="s">
        <v>38</v>
      </c>
      <c r="G25" s="27"/>
      <c r="H25" s="27"/>
      <c r="I25" s="28"/>
    </row>
    <row r="26" spans="2:9" ht="14.4">
      <c r="B26" s="20" t="s">
        <v>39</v>
      </c>
      <c r="C26" s="21">
        <v>610756</v>
      </c>
      <c r="D26" s="22">
        <v>1843109</v>
      </c>
      <c r="E26" s="21">
        <f t="shared" si="0"/>
        <v>-1232353</v>
      </c>
      <c r="F26" s="17" t="s">
        <v>40</v>
      </c>
      <c r="G26" s="18">
        <v>353789000</v>
      </c>
      <c r="H26" s="19">
        <v>353789000</v>
      </c>
      <c r="I26" s="18">
        <f t="shared" si="1"/>
        <v>0</v>
      </c>
    </row>
    <row r="27" spans="2:9" ht="14.4">
      <c r="B27" s="20" t="s">
        <v>41</v>
      </c>
      <c r="C27" s="21">
        <v>5343609</v>
      </c>
      <c r="D27" s="22">
        <v>4226844</v>
      </c>
      <c r="E27" s="21">
        <f t="shared" si="0"/>
        <v>1116765</v>
      </c>
      <c r="F27" s="20" t="s">
        <v>42</v>
      </c>
      <c r="G27" s="21">
        <v>513113884</v>
      </c>
      <c r="H27" s="22">
        <v>512145368</v>
      </c>
      <c r="I27" s="21">
        <f t="shared" si="1"/>
        <v>968516</v>
      </c>
    </row>
    <row r="28" spans="2:9" ht="14.4">
      <c r="B28" s="20" t="s">
        <v>43</v>
      </c>
      <c r="C28" s="21">
        <v>3281105</v>
      </c>
      <c r="D28" s="22">
        <v>3560106</v>
      </c>
      <c r="E28" s="21">
        <f t="shared" si="0"/>
        <v>-279001</v>
      </c>
      <c r="F28" s="20" t="s">
        <v>44</v>
      </c>
      <c r="G28" s="21"/>
      <c r="H28" s="22"/>
      <c r="I28" s="21">
        <f t="shared" si="1"/>
        <v>0</v>
      </c>
    </row>
    <row r="29" spans="2:9" ht="14.4">
      <c r="B29" s="20" t="s">
        <v>45</v>
      </c>
      <c r="C29" s="21">
        <v>1486800</v>
      </c>
      <c r="D29" s="22">
        <v>2230200</v>
      </c>
      <c r="E29" s="21">
        <f t="shared" si="0"/>
        <v>-743400</v>
      </c>
      <c r="F29" s="20" t="s">
        <v>46</v>
      </c>
      <c r="G29" s="21">
        <v>-91569100</v>
      </c>
      <c r="H29" s="22">
        <v>-113816161</v>
      </c>
      <c r="I29" s="21">
        <f t="shared" si="1"/>
        <v>22247061</v>
      </c>
    </row>
    <row r="30" spans="2:9" ht="14.4">
      <c r="B30" s="20" t="s">
        <v>47</v>
      </c>
      <c r="C30" s="21">
        <v>652104</v>
      </c>
      <c r="D30" s="22">
        <v>1352976</v>
      </c>
      <c r="E30" s="21">
        <f t="shared" si="0"/>
        <v>-700872</v>
      </c>
      <c r="F30" s="20" t="s">
        <v>48</v>
      </c>
      <c r="G30" s="21">
        <v>22247061</v>
      </c>
      <c r="H30" s="22">
        <v>31756132</v>
      </c>
      <c r="I30" s="21">
        <f t="shared" si="1"/>
        <v>-9509071</v>
      </c>
    </row>
    <row r="31" spans="2:9" ht="14.4">
      <c r="B31" s="20" t="s">
        <v>33</v>
      </c>
      <c r="C31" s="21"/>
      <c r="D31" s="22"/>
      <c r="E31" s="21">
        <f t="shared" si="0"/>
        <v>0</v>
      </c>
      <c r="F31" s="23"/>
      <c r="G31" s="24"/>
      <c r="H31" s="24"/>
      <c r="I31" s="24"/>
    </row>
    <row r="32" spans="2:9" ht="14.4">
      <c r="B32" s="20" t="s">
        <v>49</v>
      </c>
      <c r="C32" s="21">
        <v>5549750</v>
      </c>
      <c r="D32" s="22">
        <v>5259750</v>
      </c>
      <c r="E32" s="21">
        <f t="shared" si="0"/>
        <v>290000</v>
      </c>
      <c r="F32" s="14" t="s">
        <v>50</v>
      </c>
      <c r="G32" s="15">
        <f>+G26 +G27 +G28 +G29</f>
        <v>775333784</v>
      </c>
      <c r="H32" s="15">
        <f>+H26 +H27 +H28 +H29</f>
        <v>752118207</v>
      </c>
      <c r="I32" s="15">
        <f t="shared" si="1"/>
        <v>23215577</v>
      </c>
    </row>
    <row r="33" spans="2:9" ht="14.4">
      <c r="B33" s="14" t="s">
        <v>51</v>
      </c>
      <c r="C33" s="15">
        <f>+C9 +C17</f>
        <v>901786830</v>
      </c>
      <c r="D33" s="15">
        <f>+D9 +D17</f>
        <v>911979490</v>
      </c>
      <c r="E33" s="15">
        <f t="shared" si="0"/>
        <v>-10192660</v>
      </c>
      <c r="F33" s="29" t="s">
        <v>52</v>
      </c>
      <c r="G33" s="30">
        <f>+G24 +G32</f>
        <v>901786830</v>
      </c>
      <c r="H33" s="30">
        <f>+H24 +H32</f>
        <v>911979490</v>
      </c>
      <c r="I33" s="30">
        <f t="shared" si="1"/>
        <v>-10192660</v>
      </c>
    </row>
  </sheetData>
  <mergeCells count="5">
    <mergeCell ref="B3:I3"/>
    <mergeCell ref="B5:I5"/>
    <mergeCell ref="B7:E7"/>
    <mergeCell ref="F7:I7"/>
    <mergeCell ref="F25:I25"/>
  </mergeCells>
  <phoneticPr fontId="2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第三号第一様式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UWISCL12</dc:creator>
  <cp:lastModifiedBy>UWISCL12</cp:lastModifiedBy>
  <dcterms:created xsi:type="dcterms:W3CDTF">2017-06-16T11:49:22Z</dcterms:created>
  <dcterms:modified xsi:type="dcterms:W3CDTF">2017-06-16T11:49:22Z</dcterms:modified>
</cp:coreProperties>
</file>