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9975" windowHeight="9840"/>
  </bookViews>
  <sheets>
    <sheet name="第3号の1様式 法人 貸借対照" sheetId="6" r:id="rId1"/>
  </sheets>
  <calcPr calcId="114210"/>
</workbook>
</file>

<file path=xl/calcChain.xml><?xml version="1.0" encoding="utf-8"?>
<calcChain xmlns="http://schemas.openxmlformats.org/spreadsheetml/2006/main">
  <c r="F35" i="6"/>
  <c r="F28"/>
  <c r="F27"/>
  <c r="B11"/>
  <c r="G39"/>
  <c r="G37"/>
  <c r="G34"/>
  <c r="G28"/>
  <c r="G27"/>
  <c r="C33"/>
  <c r="C41"/>
  <c r="C39"/>
  <c r="C37"/>
  <c r="C35"/>
  <c r="C31"/>
  <c r="C29"/>
  <c r="C27"/>
  <c r="C24"/>
  <c r="C21"/>
  <c r="C11"/>
  <c r="H17"/>
  <c r="D17"/>
  <c r="D18"/>
  <c r="G16"/>
  <c r="C26"/>
  <c r="C20"/>
  <c r="C19"/>
  <c r="C10"/>
  <c r="B21"/>
  <c r="B20"/>
  <c r="B24"/>
  <c r="B27"/>
  <c r="B29"/>
  <c r="B33"/>
  <c r="B37"/>
  <c r="B39"/>
  <c r="B41"/>
  <c r="B26"/>
  <c r="D29"/>
  <c r="B35"/>
  <c r="D35"/>
  <c r="F37"/>
  <c r="F34"/>
  <c r="F39"/>
  <c r="H38"/>
  <c r="G10"/>
  <c r="G19"/>
  <c r="H31"/>
  <c r="F10"/>
  <c r="F16"/>
  <c r="H23"/>
  <c r="H13"/>
  <c r="D16"/>
  <c r="H24"/>
  <c r="H25"/>
  <c r="H26"/>
  <c r="H29"/>
  <c r="H30"/>
  <c r="H32"/>
  <c r="H33"/>
  <c r="H35"/>
  <c r="H36"/>
  <c r="H40"/>
  <c r="H41"/>
  <c r="H11"/>
  <c r="H12"/>
  <c r="H14"/>
  <c r="H15"/>
  <c r="H18"/>
  <c r="D12"/>
  <c r="D13"/>
  <c r="D14"/>
  <c r="D15"/>
  <c r="D22"/>
  <c r="D23"/>
  <c r="D25"/>
  <c r="D27"/>
  <c r="D28"/>
  <c r="D30"/>
  <c r="D32"/>
  <c r="D34"/>
  <c r="D36"/>
  <c r="D38"/>
  <c r="D40"/>
  <c r="D42"/>
  <c r="D41"/>
  <c r="D33"/>
  <c r="G42"/>
  <c r="G43"/>
  <c r="H37"/>
  <c r="H39"/>
  <c r="H34"/>
  <c r="H27"/>
  <c r="D39"/>
  <c r="D11"/>
  <c r="B19"/>
  <c r="B43"/>
  <c r="D37"/>
  <c r="F42"/>
  <c r="H28"/>
  <c r="C43"/>
  <c r="D26"/>
  <c r="D31"/>
  <c r="H16"/>
  <c r="D24"/>
  <c r="D20"/>
  <c r="D21"/>
  <c r="H10"/>
  <c r="F19"/>
  <c r="F43"/>
  <c r="D19"/>
  <c r="D10"/>
  <c r="H22"/>
  <c r="H19"/>
  <c r="D43"/>
  <c r="H42"/>
  <c r="H43"/>
</calcChain>
</file>

<file path=xl/sharedStrings.xml><?xml version="1.0" encoding="utf-8"?>
<sst xmlns="http://schemas.openxmlformats.org/spreadsheetml/2006/main" count="77" uniqueCount="72">
  <si>
    <t>（単位：円）</t>
  </si>
  <si>
    <t>第3号の1様式</t>
  </si>
  <si>
    <t>貸借対照表</t>
  </si>
  <si>
    <t>資　産　の　部</t>
  </si>
  <si>
    <t>当年度末</t>
  </si>
  <si>
    <t>前年度末</t>
  </si>
  <si>
    <t>増  減</t>
  </si>
  <si>
    <t>負　債　の　部</t>
  </si>
  <si>
    <t>純　資　産　の　部</t>
  </si>
  <si>
    <t>純資産の部合計</t>
  </si>
  <si>
    <t>負債及び純資産の部合計</t>
  </si>
  <si>
    <t xml:space="preserve">  流動資産</t>
  </si>
  <si>
    <t xml:space="preserve">      現金預金</t>
  </si>
  <si>
    <t xml:space="preserve">          普通預金</t>
  </si>
  <si>
    <t xml:space="preserve">          定期預金</t>
  </si>
  <si>
    <t xml:space="preserve">  固定資産</t>
  </si>
  <si>
    <t xml:space="preserve">    基本財産</t>
  </si>
  <si>
    <t xml:space="preserve">      建　　　物</t>
  </si>
  <si>
    <t xml:space="preserve">          基本財産建物</t>
  </si>
  <si>
    <t xml:space="preserve">          基本財産建物付属設備</t>
  </si>
  <si>
    <t xml:space="preserve">      土　　　地</t>
  </si>
  <si>
    <t xml:space="preserve">          基本財産土地</t>
  </si>
  <si>
    <t xml:space="preserve">    その他の固定資産</t>
  </si>
  <si>
    <t xml:space="preserve">          建物付属設備</t>
  </si>
  <si>
    <t xml:space="preserve">      構　築　物</t>
  </si>
  <si>
    <t xml:space="preserve">          構　築　物</t>
  </si>
  <si>
    <t xml:space="preserve">      車輌運搬具</t>
  </si>
  <si>
    <t xml:space="preserve">          車輌運搬具</t>
  </si>
  <si>
    <t xml:space="preserve">      器具及び備品</t>
  </si>
  <si>
    <t xml:space="preserve">          器具及び備品</t>
  </si>
  <si>
    <t xml:space="preserve">          土　　　地</t>
  </si>
  <si>
    <t>資 産 の 部合計</t>
  </si>
  <si>
    <t xml:space="preserve">  流動負債</t>
  </si>
  <si>
    <t xml:space="preserve">  固定負債</t>
  </si>
  <si>
    <t>負 債 の 部合計</t>
  </si>
  <si>
    <t xml:space="preserve">  基　本　金</t>
  </si>
  <si>
    <t xml:space="preserve">      基　本　金</t>
  </si>
  <si>
    <t xml:space="preserve">          第１号基本金</t>
  </si>
  <si>
    <t xml:space="preserve">          第２号基本金</t>
  </si>
  <si>
    <t xml:space="preserve">          第３号基本金</t>
  </si>
  <si>
    <t xml:space="preserve">  国庫補助金等特別積立金</t>
  </si>
  <si>
    <t xml:space="preserve">      国庫補助金等特別積立金</t>
  </si>
  <si>
    <t xml:space="preserve">          基本建物国庫補助金等特別積立金</t>
  </si>
  <si>
    <t xml:space="preserve">          建物国庫補助金等積立金</t>
  </si>
  <si>
    <t xml:space="preserve">          構築物国庫補助金等積立金</t>
  </si>
  <si>
    <t xml:space="preserve">          車輌運搬具国庫補助金等積立金</t>
  </si>
  <si>
    <t xml:space="preserve">          器具及び備品国庫補助金等積立金</t>
  </si>
  <si>
    <t xml:space="preserve">  その他の積立金</t>
  </si>
  <si>
    <t xml:space="preserve">      人件費積立金</t>
  </si>
  <si>
    <t xml:space="preserve">          人件費積立金</t>
  </si>
  <si>
    <t xml:space="preserve">      施設整備積立金</t>
  </si>
  <si>
    <t xml:space="preserve">          施設整備積立金</t>
  </si>
  <si>
    <t xml:space="preserve">  次期繰越活動収支差額</t>
  </si>
  <si>
    <t xml:space="preserve">      次期繰越活動収支差額</t>
  </si>
  <si>
    <t xml:space="preserve">        (うち当期活動収支差額)</t>
  </si>
  <si>
    <t>社会福祉法人飯山学園</t>
  </si>
  <si>
    <t xml:space="preserve">      事業未収金</t>
    <rPh sb="6" eb="8">
      <t>ジギョウ</t>
    </rPh>
    <phoneticPr fontId="1"/>
  </si>
  <si>
    <t xml:space="preserve">      未　収　金</t>
    <phoneticPr fontId="1"/>
  </si>
  <si>
    <t xml:space="preserve">      未収補助金</t>
    <rPh sb="6" eb="8">
      <t>ミシュウ</t>
    </rPh>
    <rPh sb="8" eb="11">
      <t>ホジョキン</t>
    </rPh>
    <phoneticPr fontId="1"/>
  </si>
  <si>
    <t>　　　退職給与引当金</t>
    <rPh sb="3" eb="5">
      <t>タイショク</t>
    </rPh>
    <rPh sb="5" eb="7">
      <t>キュウヨ</t>
    </rPh>
    <rPh sb="7" eb="9">
      <t>ヒキアテ</t>
    </rPh>
    <rPh sb="9" eb="10">
      <t>キン</t>
    </rPh>
    <phoneticPr fontId="1"/>
  </si>
  <si>
    <t>　　　仮　払　金</t>
    <rPh sb="3" eb="4">
      <t>カリ</t>
    </rPh>
    <rPh sb="5" eb="6">
      <t>ハラ</t>
    </rPh>
    <rPh sb="7" eb="8">
      <t>キン</t>
    </rPh>
    <phoneticPr fontId="1"/>
  </si>
  <si>
    <t>　　　立　替　金</t>
    <rPh sb="3" eb="4">
      <t>タ</t>
    </rPh>
    <rPh sb="5" eb="6">
      <t>カ</t>
    </rPh>
    <rPh sb="7" eb="8">
      <t>キン</t>
    </rPh>
    <phoneticPr fontId="1"/>
  </si>
  <si>
    <t xml:space="preserve">      人件費積立資産</t>
    <rPh sb="11" eb="13">
      <t>シサン</t>
    </rPh>
    <phoneticPr fontId="1"/>
  </si>
  <si>
    <t xml:space="preserve">          人件費積立資産</t>
    <rPh sb="15" eb="17">
      <t>シサン</t>
    </rPh>
    <phoneticPr fontId="1"/>
  </si>
  <si>
    <t xml:space="preserve">      施設整備積立資産</t>
    <rPh sb="12" eb="14">
      <t>シサン</t>
    </rPh>
    <phoneticPr fontId="1"/>
  </si>
  <si>
    <t xml:space="preserve">          施設整備積立資産</t>
    <rPh sb="16" eb="18">
      <t>シサン</t>
    </rPh>
    <phoneticPr fontId="1"/>
  </si>
  <si>
    <t xml:space="preserve">      退職給付引当資産</t>
    <rPh sb="8" eb="10">
      <t>キュウフ</t>
    </rPh>
    <rPh sb="10" eb="12">
      <t>ヒキアテ</t>
    </rPh>
    <rPh sb="12" eb="14">
      <t>シサン</t>
    </rPh>
    <phoneticPr fontId="1"/>
  </si>
  <si>
    <t xml:space="preserve">          退職給付引当資産</t>
    <rPh sb="12" eb="14">
      <t>キュウフ</t>
    </rPh>
    <rPh sb="14" eb="16">
      <t>ヒキアテ</t>
    </rPh>
    <rPh sb="16" eb="18">
      <t>シサン</t>
    </rPh>
    <phoneticPr fontId="1"/>
  </si>
  <si>
    <t xml:space="preserve">      事業未払金</t>
    <rPh sb="6" eb="8">
      <t>ジギョウ</t>
    </rPh>
    <phoneticPr fontId="1"/>
  </si>
  <si>
    <t>　　　未払費用</t>
    <rPh sb="3" eb="5">
      <t>ミバラ</t>
    </rPh>
    <rPh sb="5" eb="7">
      <t>ヒヨウ</t>
    </rPh>
    <phoneticPr fontId="1"/>
  </si>
  <si>
    <t>　　　職員預り金</t>
    <rPh sb="3" eb="5">
      <t>ショクイン</t>
    </rPh>
    <rPh sb="5" eb="6">
      <t>アズカ</t>
    </rPh>
    <rPh sb="7" eb="8">
      <t>キン</t>
    </rPh>
    <phoneticPr fontId="1"/>
  </si>
  <si>
    <t>平成 30年  3月 31日 現在</t>
    <phoneticPr fontId="1"/>
  </si>
</sst>
</file>

<file path=xl/styles.xml><?xml version="1.0" encoding="utf-8"?>
<styleSheet xmlns="http://schemas.openxmlformats.org/spreadsheetml/2006/main">
  <numFmts count="1">
    <numFmt numFmtId="176" formatCode="#,##0;&quot;△&quot;\ #,##0"/>
  </numFmts>
  <fonts count="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NumberFormat="1" applyFo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shrinkToFit="1"/>
    </xf>
    <xf numFmtId="176" fontId="2" fillId="0" borderId="1" xfId="0" applyNumberFormat="1" applyFont="1" applyBorder="1" applyAlignment="1">
      <alignment horizontal="right" vertical="center" shrinkToFit="1"/>
    </xf>
    <xf numFmtId="176" fontId="2" fillId="0" borderId="2" xfId="0" applyNumberFormat="1" applyFont="1" applyBorder="1" applyAlignment="1">
      <alignment horizontal="right" vertical="center" shrinkToFit="1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shrinkToFit="1"/>
    </xf>
    <xf numFmtId="0" fontId="2" fillId="2" borderId="2" xfId="0" applyNumberFormat="1" applyFont="1" applyFill="1" applyBorder="1" applyAlignment="1">
      <alignment horizontal="center" vertical="center" shrinkToFit="1"/>
    </xf>
    <xf numFmtId="176" fontId="2" fillId="2" borderId="2" xfId="0" applyNumberFormat="1" applyFont="1" applyFill="1" applyBorder="1" applyAlignment="1">
      <alignment horizontal="right" vertical="center" shrinkToFit="1"/>
    </xf>
    <xf numFmtId="0" fontId="2" fillId="0" borderId="3" xfId="0" applyNumberFormat="1" applyFont="1" applyBorder="1" applyAlignment="1">
      <alignment horizontal="left" vertical="center" shrinkToFit="1"/>
    </xf>
    <xf numFmtId="0" fontId="2" fillId="0" borderId="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 shrinkToFit="1"/>
    </xf>
    <xf numFmtId="176" fontId="2" fillId="0" borderId="4" xfId="0" applyNumberFormat="1" applyFont="1" applyBorder="1" applyAlignment="1">
      <alignment horizontal="right" vertical="center" shrinkToFit="1"/>
    </xf>
    <xf numFmtId="176" fontId="2" fillId="0" borderId="5" xfId="0" applyNumberFormat="1" applyFont="1" applyBorder="1" applyAlignment="1">
      <alignment horizontal="right" vertical="center" shrinkToFit="1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H43"/>
  <sheetViews>
    <sheetView tabSelected="1" topLeftCell="C7" workbookViewId="0">
      <selection activeCell="H41" sqref="H41"/>
    </sheetView>
  </sheetViews>
  <sheetFormatPr defaultRowHeight="13.5"/>
  <cols>
    <col min="1" max="1" width="36.625" style="2" customWidth="1"/>
    <col min="2" max="4" width="16.625" style="3" customWidth="1"/>
    <col min="5" max="5" width="36.625" style="2" customWidth="1"/>
    <col min="6" max="8" width="16.625" style="3" customWidth="1"/>
    <col min="9" max="16384" width="9" style="1"/>
  </cols>
  <sheetData>
    <row r="3" spans="1:8">
      <c r="H3" s="3" t="s">
        <v>1</v>
      </c>
    </row>
    <row r="4" spans="1:8" ht="23.1" customHeight="1">
      <c r="A4" s="23" t="s">
        <v>2</v>
      </c>
      <c r="B4" s="24"/>
      <c r="C4" s="24"/>
      <c r="D4" s="24"/>
      <c r="E4" s="24"/>
      <c r="F4" s="24"/>
      <c r="G4" s="24"/>
      <c r="H4" s="24"/>
    </row>
    <row r="5" spans="1:8">
      <c r="A5" s="25" t="s">
        <v>71</v>
      </c>
      <c r="B5" s="26"/>
      <c r="C5" s="26"/>
      <c r="D5" s="26"/>
      <c r="E5" s="26"/>
      <c r="F5" s="26"/>
      <c r="G5" s="26"/>
      <c r="H5" s="26"/>
    </row>
    <row r="6" spans="1:8">
      <c r="A6" s="2" t="s">
        <v>55</v>
      </c>
    </row>
    <row r="7" spans="1:8">
      <c r="H7" s="3" t="s">
        <v>0</v>
      </c>
    </row>
    <row r="8" spans="1:8" s="4" customFormat="1" ht="27" customHeight="1">
      <c r="A8" s="17" t="s">
        <v>3</v>
      </c>
      <c r="B8" s="27"/>
      <c r="C8" s="27"/>
      <c r="D8" s="28"/>
      <c r="E8" s="17" t="s">
        <v>7</v>
      </c>
      <c r="F8" s="27"/>
      <c r="G8" s="27"/>
      <c r="H8" s="28"/>
    </row>
    <row r="9" spans="1:8" s="4" customFormat="1" ht="23.1" customHeight="1">
      <c r="A9" s="8"/>
      <c r="B9" s="8" t="s">
        <v>4</v>
      </c>
      <c r="C9" s="8" t="s">
        <v>5</v>
      </c>
      <c r="D9" s="13" t="s">
        <v>6</v>
      </c>
      <c r="E9" s="8"/>
      <c r="F9" s="8" t="s">
        <v>4</v>
      </c>
      <c r="G9" s="8" t="s">
        <v>5</v>
      </c>
      <c r="H9" s="13" t="s">
        <v>6</v>
      </c>
    </row>
    <row r="10" spans="1:8">
      <c r="A10" s="9" t="s">
        <v>11</v>
      </c>
      <c r="B10" s="7">
        <v>49548757</v>
      </c>
      <c r="C10" s="7">
        <f>C11+C14+C15+C16+C17+C18</f>
        <v>37368180</v>
      </c>
      <c r="D10" s="7">
        <f>B10-C10</f>
        <v>12180577</v>
      </c>
      <c r="E10" s="12" t="s">
        <v>32</v>
      </c>
      <c r="F10" s="7">
        <f>F11+F13+F12</f>
        <v>1402113</v>
      </c>
      <c r="G10" s="7">
        <f>G11+G13+G12</f>
        <v>611211</v>
      </c>
      <c r="H10" s="15">
        <f>F10-G10</f>
        <v>790902</v>
      </c>
    </row>
    <row r="11" spans="1:8">
      <c r="A11" s="5" t="s">
        <v>12</v>
      </c>
      <c r="B11" s="6">
        <f>B12+B13</f>
        <v>36937810</v>
      </c>
      <c r="C11" s="6">
        <f>C12+C13</f>
        <v>31807806</v>
      </c>
      <c r="D11" s="14">
        <f t="shared" ref="D11:D42" si="0">B11-C11</f>
        <v>5130004</v>
      </c>
      <c r="E11" s="5" t="s">
        <v>68</v>
      </c>
      <c r="F11" s="6">
        <v>53400</v>
      </c>
      <c r="G11" s="6">
        <v>238391</v>
      </c>
      <c r="H11" s="15">
        <f t="shared" ref="H11:H18" si="1">F11-G11</f>
        <v>-184991</v>
      </c>
    </row>
    <row r="12" spans="1:8">
      <c r="A12" s="5" t="s">
        <v>13</v>
      </c>
      <c r="B12" s="6">
        <v>36937810</v>
      </c>
      <c r="C12" s="6">
        <v>31807806</v>
      </c>
      <c r="D12" s="14">
        <f t="shared" si="0"/>
        <v>5130004</v>
      </c>
      <c r="E12" s="5" t="s">
        <v>69</v>
      </c>
      <c r="F12" s="6">
        <v>129480</v>
      </c>
      <c r="G12" s="6">
        <v>195200</v>
      </c>
      <c r="H12" s="6">
        <f t="shared" si="1"/>
        <v>-65720</v>
      </c>
    </row>
    <row r="13" spans="1:8">
      <c r="A13" s="5" t="s">
        <v>14</v>
      </c>
      <c r="B13" s="6">
        <v>0</v>
      </c>
      <c r="C13" s="6">
        <v>0</v>
      </c>
      <c r="D13" s="14">
        <f t="shared" si="0"/>
        <v>0</v>
      </c>
      <c r="E13" s="5" t="s">
        <v>70</v>
      </c>
      <c r="F13" s="6">
        <v>1219233</v>
      </c>
      <c r="G13" s="6">
        <v>177620</v>
      </c>
      <c r="H13" s="6">
        <f t="shared" si="1"/>
        <v>1041613</v>
      </c>
    </row>
    <row r="14" spans="1:8">
      <c r="A14" s="5" t="s">
        <v>56</v>
      </c>
      <c r="B14" s="6">
        <v>12417540</v>
      </c>
      <c r="C14" s="6">
        <v>5327527</v>
      </c>
      <c r="D14" s="14">
        <f t="shared" si="0"/>
        <v>7090013</v>
      </c>
      <c r="E14" s="5"/>
      <c r="F14" s="6"/>
      <c r="G14" s="6"/>
      <c r="H14" s="6">
        <f t="shared" si="1"/>
        <v>0</v>
      </c>
    </row>
    <row r="15" spans="1:8">
      <c r="A15" s="5" t="s">
        <v>57</v>
      </c>
      <c r="B15" s="6">
        <v>3407</v>
      </c>
      <c r="C15" s="6">
        <v>132847</v>
      </c>
      <c r="D15" s="14">
        <f t="shared" si="0"/>
        <v>-129440</v>
      </c>
      <c r="E15" s="5"/>
      <c r="F15" s="6"/>
      <c r="G15" s="6"/>
      <c r="H15" s="16">
        <f t="shared" si="1"/>
        <v>0</v>
      </c>
    </row>
    <row r="16" spans="1:8">
      <c r="A16" s="5" t="s">
        <v>58</v>
      </c>
      <c r="B16" s="6">
        <v>0</v>
      </c>
      <c r="C16" s="6">
        <v>0</v>
      </c>
      <c r="D16" s="14">
        <f t="shared" si="0"/>
        <v>0</v>
      </c>
      <c r="E16" s="9" t="s">
        <v>33</v>
      </c>
      <c r="F16" s="7">
        <f>F18+F17</f>
        <v>15972435</v>
      </c>
      <c r="G16" s="7">
        <f>G18+G17</f>
        <v>15074281</v>
      </c>
      <c r="H16" s="7">
        <f t="shared" si="1"/>
        <v>898154</v>
      </c>
    </row>
    <row r="17" spans="1:8">
      <c r="A17" s="5" t="s">
        <v>60</v>
      </c>
      <c r="B17" s="6">
        <v>190000</v>
      </c>
      <c r="C17" s="6">
        <v>100000</v>
      </c>
      <c r="D17" s="14">
        <f t="shared" si="0"/>
        <v>90000</v>
      </c>
      <c r="E17" s="5" t="s">
        <v>59</v>
      </c>
      <c r="F17" s="6">
        <v>15972435</v>
      </c>
      <c r="G17" s="6">
        <v>15074281</v>
      </c>
      <c r="H17" s="15">
        <f>F17-G17</f>
        <v>898154</v>
      </c>
    </row>
    <row r="18" spans="1:8">
      <c r="A18" s="5" t="s">
        <v>61</v>
      </c>
      <c r="B18" s="6">
        <v>0</v>
      </c>
      <c r="C18" s="6">
        <v>0</v>
      </c>
      <c r="D18" s="14">
        <f t="shared" si="0"/>
        <v>0</v>
      </c>
      <c r="E18" s="5"/>
      <c r="F18" s="6"/>
      <c r="G18" s="6"/>
      <c r="H18" s="16">
        <f t="shared" si="1"/>
        <v>0</v>
      </c>
    </row>
    <row r="19" spans="1:8">
      <c r="A19" s="9" t="s">
        <v>15</v>
      </c>
      <c r="B19" s="7">
        <f>B20+B26</f>
        <v>155113381</v>
      </c>
      <c r="C19" s="7">
        <f>C20+C26</f>
        <v>136888102</v>
      </c>
      <c r="D19" s="7">
        <f t="shared" si="0"/>
        <v>18225279</v>
      </c>
      <c r="E19" s="10" t="s">
        <v>34</v>
      </c>
      <c r="F19" s="11">
        <f>F10+F16</f>
        <v>17374548</v>
      </c>
      <c r="G19" s="11">
        <f>G10+G16</f>
        <v>15685492</v>
      </c>
      <c r="H19" s="11">
        <f>F19-G19</f>
        <v>1689056</v>
      </c>
    </row>
    <row r="20" spans="1:8">
      <c r="A20" s="9" t="s">
        <v>16</v>
      </c>
      <c r="B20" s="7">
        <f>B21+B24</f>
        <v>30909832</v>
      </c>
      <c r="C20" s="7">
        <f>C21+C24</f>
        <v>33914709</v>
      </c>
      <c r="D20" s="7">
        <f t="shared" si="0"/>
        <v>-3004877</v>
      </c>
      <c r="E20" s="17" t="s">
        <v>8</v>
      </c>
      <c r="F20" s="18"/>
      <c r="G20" s="18"/>
      <c r="H20" s="19"/>
    </row>
    <row r="21" spans="1:8">
      <c r="A21" s="5" t="s">
        <v>17</v>
      </c>
      <c r="B21" s="6">
        <f>B22+B23</f>
        <v>15709832</v>
      </c>
      <c r="C21" s="6">
        <f>C22+C23</f>
        <v>18714709</v>
      </c>
      <c r="D21" s="14">
        <f t="shared" si="0"/>
        <v>-3004877</v>
      </c>
      <c r="E21" s="20"/>
      <c r="F21" s="21"/>
      <c r="G21" s="21"/>
      <c r="H21" s="22"/>
    </row>
    <row r="22" spans="1:8">
      <c r="A22" s="5" t="s">
        <v>18</v>
      </c>
      <c r="B22" s="6">
        <v>15709832</v>
      </c>
      <c r="C22" s="6">
        <v>18714704</v>
      </c>
      <c r="D22" s="14">
        <f t="shared" si="0"/>
        <v>-3004872</v>
      </c>
      <c r="E22" s="5" t="s">
        <v>35</v>
      </c>
      <c r="F22" s="6">
        <v>47958000</v>
      </c>
      <c r="G22" s="6">
        <v>47958000</v>
      </c>
      <c r="H22" s="6">
        <f>F22-G22</f>
        <v>0</v>
      </c>
    </row>
    <row r="23" spans="1:8">
      <c r="A23" s="5" t="s">
        <v>19</v>
      </c>
      <c r="B23" s="6">
        <v>0</v>
      </c>
      <c r="C23" s="6">
        <v>5</v>
      </c>
      <c r="D23" s="14">
        <f t="shared" si="0"/>
        <v>-5</v>
      </c>
      <c r="E23" s="5" t="s">
        <v>36</v>
      </c>
      <c r="F23" s="6">
        <v>47958000</v>
      </c>
      <c r="G23" s="6">
        <v>47958000</v>
      </c>
      <c r="H23" s="6">
        <f>F23-G23</f>
        <v>0</v>
      </c>
    </row>
    <row r="24" spans="1:8">
      <c r="A24" s="5" t="s">
        <v>20</v>
      </c>
      <c r="B24" s="6">
        <f>B25</f>
        <v>15200000</v>
      </c>
      <c r="C24" s="6">
        <f>C25</f>
        <v>15200000</v>
      </c>
      <c r="D24" s="14">
        <f t="shared" si="0"/>
        <v>0</v>
      </c>
      <c r="E24" s="5" t="s">
        <v>37</v>
      </c>
      <c r="F24" s="6">
        <v>4521000</v>
      </c>
      <c r="G24" s="6">
        <v>4521000</v>
      </c>
      <c r="H24" s="6">
        <f t="shared" ref="H24:H41" si="2">F24-G24</f>
        <v>0</v>
      </c>
    </row>
    <row r="25" spans="1:8">
      <c r="A25" s="5" t="s">
        <v>21</v>
      </c>
      <c r="B25" s="6">
        <v>15200000</v>
      </c>
      <c r="C25" s="6">
        <v>15200000</v>
      </c>
      <c r="D25" s="14">
        <f t="shared" si="0"/>
        <v>0</v>
      </c>
      <c r="E25" s="5" t="s">
        <v>38</v>
      </c>
      <c r="F25" s="6">
        <v>34000000</v>
      </c>
      <c r="G25" s="6">
        <v>34000000</v>
      </c>
      <c r="H25" s="6">
        <f t="shared" si="2"/>
        <v>0</v>
      </c>
    </row>
    <row r="26" spans="1:8">
      <c r="A26" s="9" t="s">
        <v>22</v>
      </c>
      <c r="B26" s="7">
        <f>B27+B29+B31+B33+B35+B37+B39+B41</f>
        <v>124203549</v>
      </c>
      <c r="C26" s="7">
        <f>C27+C29+C31+C33+C35+C37+C39+C41</f>
        <v>102973393</v>
      </c>
      <c r="D26" s="7">
        <f t="shared" si="0"/>
        <v>21230156</v>
      </c>
      <c r="E26" s="5" t="s">
        <v>39</v>
      </c>
      <c r="F26" s="6">
        <v>9437000</v>
      </c>
      <c r="G26" s="6">
        <v>9437000</v>
      </c>
      <c r="H26" s="6">
        <f t="shared" si="2"/>
        <v>0</v>
      </c>
    </row>
    <row r="27" spans="1:8">
      <c r="A27" s="5" t="s">
        <v>17</v>
      </c>
      <c r="B27" s="6">
        <f>B28</f>
        <v>1232595</v>
      </c>
      <c r="C27" s="6">
        <f>C28</f>
        <v>1479705</v>
      </c>
      <c r="D27" s="14">
        <f t="shared" si="0"/>
        <v>-247110</v>
      </c>
      <c r="E27" s="5" t="s">
        <v>40</v>
      </c>
      <c r="F27" s="6">
        <f>F28</f>
        <v>6961397</v>
      </c>
      <c r="G27" s="6">
        <f>G28</f>
        <v>8727441</v>
      </c>
      <c r="H27" s="6">
        <f t="shared" si="2"/>
        <v>-1766044</v>
      </c>
    </row>
    <row r="28" spans="1:8">
      <c r="A28" s="5" t="s">
        <v>23</v>
      </c>
      <c r="B28" s="6">
        <v>1232595</v>
      </c>
      <c r="C28" s="6">
        <v>1479705</v>
      </c>
      <c r="D28" s="14">
        <f t="shared" si="0"/>
        <v>-247110</v>
      </c>
      <c r="E28" s="5" t="s">
        <v>41</v>
      </c>
      <c r="F28" s="6">
        <f>F29+F30+F31+F32+F33</f>
        <v>6961397</v>
      </c>
      <c r="G28" s="6">
        <f>G29+G30+G31+G32+G33</f>
        <v>8727441</v>
      </c>
      <c r="H28" s="6">
        <f t="shared" si="2"/>
        <v>-1766044</v>
      </c>
    </row>
    <row r="29" spans="1:8">
      <c r="A29" s="5" t="s">
        <v>24</v>
      </c>
      <c r="B29" s="6">
        <f>B30</f>
        <v>867737</v>
      </c>
      <c r="C29" s="6">
        <f>C30</f>
        <v>1009948</v>
      </c>
      <c r="D29" s="14">
        <f t="shared" si="0"/>
        <v>-142211</v>
      </c>
      <c r="E29" s="5" t="s">
        <v>42</v>
      </c>
      <c r="F29" s="6">
        <v>4552281</v>
      </c>
      <c r="G29" s="6">
        <v>6248990</v>
      </c>
      <c r="H29" s="6">
        <f t="shared" si="2"/>
        <v>-1696709</v>
      </c>
    </row>
    <row r="30" spans="1:8">
      <c r="A30" s="5" t="s">
        <v>25</v>
      </c>
      <c r="B30" s="6">
        <v>867737</v>
      </c>
      <c r="C30" s="6">
        <v>1009948</v>
      </c>
      <c r="D30" s="14">
        <f t="shared" si="0"/>
        <v>-142211</v>
      </c>
      <c r="E30" s="5" t="s">
        <v>43</v>
      </c>
      <c r="F30" s="6">
        <v>879228</v>
      </c>
      <c r="G30" s="6">
        <v>1055495</v>
      </c>
      <c r="H30" s="6">
        <f t="shared" si="2"/>
        <v>-176267</v>
      </c>
    </row>
    <row r="31" spans="1:8">
      <c r="A31" s="5" t="s">
        <v>26</v>
      </c>
      <c r="B31" s="6">
        <v>0</v>
      </c>
      <c r="C31" s="6">
        <f>C32</f>
        <v>1</v>
      </c>
      <c r="D31" s="14">
        <f t="shared" si="0"/>
        <v>-1</v>
      </c>
      <c r="E31" s="5" t="s">
        <v>44</v>
      </c>
      <c r="F31" s="6">
        <v>865773</v>
      </c>
      <c r="G31" s="6">
        <v>1007591</v>
      </c>
      <c r="H31" s="6">
        <f>F31-G31</f>
        <v>-141818</v>
      </c>
    </row>
    <row r="32" spans="1:8">
      <c r="A32" s="5" t="s">
        <v>27</v>
      </c>
      <c r="B32" s="6">
        <v>0</v>
      </c>
      <c r="C32" s="6">
        <v>1</v>
      </c>
      <c r="D32" s="14">
        <f t="shared" si="0"/>
        <v>-1</v>
      </c>
      <c r="E32" s="5" t="s">
        <v>45</v>
      </c>
      <c r="F32" s="6">
        <v>0</v>
      </c>
      <c r="G32" s="6">
        <v>0</v>
      </c>
      <c r="H32" s="6">
        <f t="shared" si="2"/>
        <v>0</v>
      </c>
    </row>
    <row r="33" spans="1:8">
      <c r="A33" s="5" t="s">
        <v>28</v>
      </c>
      <c r="B33" s="6">
        <f>B34</f>
        <v>1576682</v>
      </c>
      <c r="C33" s="6">
        <f>C34</f>
        <v>855358</v>
      </c>
      <c r="D33" s="14">
        <f t="shared" si="0"/>
        <v>721324</v>
      </c>
      <c r="E33" s="5" t="s">
        <v>46</v>
      </c>
      <c r="F33" s="6">
        <v>664115</v>
      </c>
      <c r="G33" s="6">
        <v>415365</v>
      </c>
      <c r="H33" s="6">
        <f t="shared" si="2"/>
        <v>248750</v>
      </c>
    </row>
    <row r="34" spans="1:8">
      <c r="A34" s="5" t="s">
        <v>29</v>
      </c>
      <c r="B34" s="6">
        <v>1576682</v>
      </c>
      <c r="C34" s="6">
        <v>855358</v>
      </c>
      <c r="D34" s="14">
        <f t="shared" si="0"/>
        <v>721324</v>
      </c>
      <c r="E34" s="5" t="s">
        <v>47</v>
      </c>
      <c r="F34" s="6">
        <f>F35+F37</f>
        <v>102554100</v>
      </c>
      <c r="G34" s="6">
        <f>G35+G37</f>
        <v>82554100</v>
      </c>
      <c r="H34" s="6">
        <f t="shared" si="2"/>
        <v>20000000</v>
      </c>
    </row>
    <row r="35" spans="1:8">
      <c r="A35" s="5" t="s">
        <v>20</v>
      </c>
      <c r="B35" s="6">
        <f>B36</f>
        <v>2000000</v>
      </c>
      <c r="C35" s="6">
        <f>C36</f>
        <v>2000000</v>
      </c>
      <c r="D35" s="14">
        <f t="shared" si="0"/>
        <v>0</v>
      </c>
      <c r="E35" s="5" t="s">
        <v>48</v>
      </c>
      <c r="F35" s="6">
        <f>F36</f>
        <v>24200000</v>
      </c>
      <c r="G35" s="6">
        <v>14200000</v>
      </c>
      <c r="H35" s="6">
        <f t="shared" si="2"/>
        <v>10000000</v>
      </c>
    </row>
    <row r="36" spans="1:8">
      <c r="A36" s="5" t="s">
        <v>30</v>
      </c>
      <c r="B36" s="6">
        <v>2000000</v>
      </c>
      <c r="C36" s="6">
        <v>2000000</v>
      </c>
      <c r="D36" s="14">
        <f t="shared" si="0"/>
        <v>0</v>
      </c>
      <c r="E36" s="5" t="s">
        <v>49</v>
      </c>
      <c r="F36" s="6">
        <v>24200000</v>
      </c>
      <c r="G36" s="6">
        <v>14200000</v>
      </c>
      <c r="H36" s="6">
        <f t="shared" si="2"/>
        <v>10000000</v>
      </c>
    </row>
    <row r="37" spans="1:8">
      <c r="A37" s="5" t="s">
        <v>62</v>
      </c>
      <c r="B37" s="6">
        <f>B38</f>
        <v>24200000</v>
      </c>
      <c r="C37" s="6">
        <f>C38</f>
        <v>14200000</v>
      </c>
      <c r="D37" s="14">
        <f t="shared" si="0"/>
        <v>10000000</v>
      </c>
      <c r="E37" s="5" t="s">
        <v>50</v>
      </c>
      <c r="F37" s="6">
        <f>F38</f>
        <v>78354100</v>
      </c>
      <c r="G37" s="6">
        <f>G38</f>
        <v>68354100</v>
      </c>
      <c r="H37" s="6">
        <f t="shared" si="2"/>
        <v>10000000</v>
      </c>
    </row>
    <row r="38" spans="1:8">
      <c r="A38" s="5" t="s">
        <v>63</v>
      </c>
      <c r="B38" s="6">
        <v>24200000</v>
      </c>
      <c r="C38" s="6">
        <v>14200000</v>
      </c>
      <c r="D38" s="14">
        <f t="shared" si="0"/>
        <v>10000000</v>
      </c>
      <c r="E38" s="5" t="s">
        <v>51</v>
      </c>
      <c r="F38" s="6">
        <v>78354100</v>
      </c>
      <c r="G38" s="6">
        <v>68354100</v>
      </c>
      <c r="H38" s="6">
        <f>F38-G38</f>
        <v>10000000</v>
      </c>
    </row>
    <row r="39" spans="1:8">
      <c r="A39" s="5" t="s">
        <v>64</v>
      </c>
      <c r="B39" s="6">
        <f>B40</f>
        <v>78354100</v>
      </c>
      <c r="C39" s="6">
        <f>C40</f>
        <v>68354100</v>
      </c>
      <c r="D39" s="14">
        <f t="shared" si="0"/>
        <v>10000000</v>
      </c>
      <c r="E39" s="5" t="s">
        <v>52</v>
      </c>
      <c r="F39" s="6">
        <f>F40</f>
        <v>29814093</v>
      </c>
      <c r="G39" s="6">
        <f>G40</f>
        <v>19331249</v>
      </c>
      <c r="H39" s="6">
        <f t="shared" si="2"/>
        <v>10482844</v>
      </c>
    </row>
    <row r="40" spans="1:8">
      <c r="A40" s="5" t="s">
        <v>65</v>
      </c>
      <c r="B40" s="6">
        <v>78354100</v>
      </c>
      <c r="C40" s="6">
        <v>68354100</v>
      </c>
      <c r="D40" s="14">
        <f t="shared" si="0"/>
        <v>10000000</v>
      </c>
      <c r="E40" s="5" t="s">
        <v>53</v>
      </c>
      <c r="F40" s="6">
        <v>29814093</v>
      </c>
      <c r="G40" s="6">
        <v>19331249</v>
      </c>
      <c r="H40" s="6">
        <f t="shared" si="2"/>
        <v>10482844</v>
      </c>
    </row>
    <row r="41" spans="1:8">
      <c r="A41" s="5" t="s">
        <v>66</v>
      </c>
      <c r="B41" s="6">
        <f>B42</f>
        <v>15972435</v>
      </c>
      <c r="C41" s="6">
        <f>C42</f>
        <v>15074281</v>
      </c>
      <c r="D41" s="14">
        <f t="shared" si="0"/>
        <v>898154</v>
      </c>
      <c r="E41" s="5" t="s">
        <v>54</v>
      </c>
      <c r="F41" s="6">
        <v>30482844</v>
      </c>
      <c r="G41" s="6">
        <v>25304616</v>
      </c>
      <c r="H41" s="6">
        <f t="shared" si="2"/>
        <v>5178228</v>
      </c>
    </row>
    <row r="42" spans="1:8">
      <c r="A42" s="5" t="s">
        <v>67</v>
      </c>
      <c r="B42" s="6">
        <v>15972435</v>
      </c>
      <c r="C42" s="6">
        <v>15074281</v>
      </c>
      <c r="D42" s="14">
        <f t="shared" si="0"/>
        <v>898154</v>
      </c>
      <c r="E42" s="10" t="s">
        <v>9</v>
      </c>
      <c r="F42" s="11">
        <f>F22+F27+F34+F39</f>
        <v>187287590</v>
      </c>
      <c r="G42" s="11">
        <f>G22+G27+G34+G39</f>
        <v>158570790</v>
      </c>
      <c r="H42" s="11">
        <f>F42-G42</f>
        <v>28716800</v>
      </c>
    </row>
    <row r="43" spans="1:8">
      <c r="A43" s="10" t="s">
        <v>31</v>
      </c>
      <c r="B43" s="11">
        <f>B10+B19</f>
        <v>204662138</v>
      </c>
      <c r="C43" s="11">
        <f>C10+C19</f>
        <v>174256282</v>
      </c>
      <c r="D43" s="11">
        <f>B43-C43</f>
        <v>30405856</v>
      </c>
      <c r="E43" s="10" t="s">
        <v>10</v>
      </c>
      <c r="F43" s="11">
        <f>F19+F42</f>
        <v>204662138</v>
      </c>
      <c r="G43" s="11">
        <f>G19+G42</f>
        <v>174256282</v>
      </c>
      <c r="H43" s="11">
        <f>F43-G43</f>
        <v>30405856</v>
      </c>
    </row>
  </sheetData>
  <mergeCells count="5">
    <mergeCell ref="E20:H21"/>
    <mergeCell ref="A4:H4"/>
    <mergeCell ref="A5:H5"/>
    <mergeCell ref="A8:D8"/>
    <mergeCell ref="E8:H8"/>
  </mergeCells>
  <phoneticPr fontId="1"/>
  <pageMargins left="0.39370078740157477" right="0.39370078740157477" top="0.39370078740157477" bottom="0.39370078740157477" header="0" footer="0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第3号の1様式 法人 貸借対照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</dc:creator>
  <cp:lastModifiedBy>みやした</cp:lastModifiedBy>
  <cp:lastPrinted>2016-08-29T10:07:59Z</cp:lastPrinted>
  <dcterms:created xsi:type="dcterms:W3CDTF">2014-05-15T19:08:50Z</dcterms:created>
  <dcterms:modified xsi:type="dcterms:W3CDTF">2018-09-19T02:55:25Z</dcterms:modified>
</cp:coreProperties>
</file>