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事務\決算資料\Ｈ25決算経理資料\貸借対照表\"/>
    </mc:Choice>
  </mc:AlternateContent>
  <bookViews>
    <workbookView xWindow="240" yWindow="60" windowWidth="12390" windowHeight="9315" tabRatio="717" activeTab="1"/>
  </bookViews>
  <sheets>
    <sheet name="法人計" sheetId="6" r:id="rId1"/>
    <sheet name="一般会計" sheetId="5" r:id="rId2"/>
  </sheets>
  <calcPr calcId="152511"/>
</workbook>
</file>

<file path=xl/calcChain.xml><?xml version="1.0" encoding="utf-8"?>
<calcChain xmlns="http://schemas.openxmlformats.org/spreadsheetml/2006/main">
  <c r="K18" i="5" l="1"/>
  <c r="G19" i="6" s="1"/>
  <c r="O19" i="6" s="1"/>
  <c r="K23" i="5"/>
  <c r="G24" i="6" s="1"/>
  <c r="O24" i="6" s="1"/>
  <c r="AI41" i="5"/>
  <c r="AI39" i="5"/>
  <c r="AI37" i="5"/>
  <c r="AI33" i="5"/>
  <c r="AI30" i="5"/>
  <c r="AI36" i="5" s="1"/>
  <c r="AI16" i="5"/>
  <c r="AI12" i="5"/>
  <c r="AI5" i="5"/>
  <c r="AO41" i="5"/>
  <c r="AO39" i="5"/>
  <c r="AO37" i="5"/>
  <c r="AO33" i="5"/>
  <c r="AO30" i="5"/>
  <c r="AO36" i="5" s="1"/>
  <c r="AO16" i="5"/>
  <c r="AO12" i="5"/>
  <c r="AO5" i="5"/>
  <c r="AC30" i="5"/>
  <c r="AC16" i="5"/>
  <c r="AO11" i="5" l="1"/>
  <c r="AO29" i="5" s="1"/>
  <c r="AO45" i="5" s="1"/>
  <c r="AO46" i="5" s="1"/>
  <c r="AI11" i="5"/>
  <c r="AI29" i="5" s="1"/>
  <c r="AI45" i="5" s="1"/>
  <c r="AI46" i="5" s="1"/>
  <c r="AC41" i="5"/>
  <c r="AI48" i="5" l="1"/>
  <c r="AI49" i="5" s="1"/>
  <c r="AO48" i="5"/>
  <c r="AO49" i="5" s="1"/>
  <c r="AC39" i="5"/>
  <c r="AC37" i="5"/>
  <c r="AC33" i="5"/>
  <c r="AC36" i="5" s="1"/>
  <c r="AC12" i="5"/>
  <c r="AC11" i="5" s="1"/>
  <c r="AC5" i="5"/>
  <c r="K8" i="5"/>
  <c r="G9" i="6" s="1"/>
  <c r="O9" i="6" s="1"/>
  <c r="W41" i="5"/>
  <c r="Q41" i="5"/>
  <c r="K42" i="5"/>
  <c r="Z23" i="6" s="1"/>
  <c r="K43" i="5"/>
  <c r="Z24" i="6" s="1"/>
  <c r="AH24" i="6" s="1"/>
  <c r="K26" i="5"/>
  <c r="G27" i="6" s="1"/>
  <c r="O27" i="6" s="1"/>
  <c r="K24" i="5"/>
  <c r="G25" i="6" s="1"/>
  <c r="O25" i="6" s="1"/>
  <c r="Q16" i="5"/>
  <c r="K19" i="5"/>
  <c r="G20" i="6" s="1"/>
  <c r="O20" i="6" s="1"/>
  <c r="AD20" i="6"/>
  <c r="K13" i="6"/>
  <c r="K28" i="5"/>
  <c r="G29" i="6" s="1"/>
  <c r="O29" i="6" s="1"/>
  <c r="W16" i="5"/>
  <c r="K6" i="6"/>
  <c r="K17" i="6"/>
  <c r="W12" i="5"/>
  <c r="Q12" i="5"/>
  <c r="W30" i="5"/>
  <c r="W33" i="5"/>
  <c r="W5" i="5"/>
  <c r="W37" i="5"/>
  <c r="W39" i="5"/>
  <c r="K6" i="5"/>
  <c r="G7" i="6" s="1"/>
  <c r="K7" i="5"/>
  <c r="G8" i="6" s="1"/>
  <c r="O8" i="6" s="1"/>
  <c r="K9" i="5"/>
  <c r="G10" i="6" s="1"/>
  <c r="O10" i="6" s="1"/>
  <c r="K10" i="5"/>
  <c r="G11" i="6" s="1"/>
  <c r="O11" i="6" s="1"/>
  <c r="K13" i="5"/>
  <c r="G14" i="6" s="1"/>
  <c r="K14" i="5"/>
  <c r="G15" i="6" s="1"/>
  <c r="O15" i="6" s="1"/>
  <c r="K15" i="5"/>
  <c r="G16" i="6" s="1"/>
  <c r="O16" i="6" s="1"/>
  <c r="K17" i="5"/>
  <c r="G18" i="6" s="1"/>
  <c r="O18" i="6" s="1"/>
  <c r="K20" i="5"/>
  <c r="G21" i="6" s="1"/>
  <c r="O21" i="6" s="1"/>
  <c r="K21" i="5"/>
  <c r="G22" i="6" s="1"/>
  <c r="O22" i="6" s="1"/>
  <c r="K22" i="5"/>
  <c r="G23" i="6" s="1"/>
  <c r="O23" i="6" s="1"/>
  <c r="K25" i="5"/>
  <c r="G26" i="6" s="1"/>
  <c r="O26" i="6" s="1"/>
  <c r="K27" i="5"/>
  <c r="G28" i="6" s="1"/>
  <c r="O28" i="6" s="1"/>
  <c r="K31" i="5"/>
  <c r="Z7" i="6" s="1"/>
  <c r="K32" i="5"/>
  <c r="Z8" i="6" s="1"/>
  <c r="AH8" i="6" s="1"/>
  <c r="K34" i="5"/>
  <c r="Z14" i="6" s="1"/>
  <c r="AH14" i="6" s="1"/>
  <c r="K35" i="5"/>
  <c r="Z15" i="6" s="1"/>
  <c r="AH15" i="6" s="1"/>
  <c r="K38" i="5"/>
  <c r="Z19" i="6" s="1"/>
  <c r="Z18" i="6" s="1"/>
  <c r="K40" i="5"/>
  <c r="Z21" i="6" s="1"/>
  <c r="K44" i="5"/>
  <c r="Z25" i="6" s="1"/>
  <c r="AH25" i="6" s="1"/>
  <c r="AD6" i="6"/>
  <c r="AD13" i="6"/>
  <c r="AD18" i="6"/>
  <c r="AD22" i="6"/>
  <c r="K47" i="5"/>
  <c r="Z28" i="6" s="1"/>
  <c r="AH28" i="6" s="1"/>
  <c r="Q37" i="5"/>
  <c r="Q39" i="5"/>
  <c r="Q5" i="5"/>
  <c r="Q30" i="5"/>
  <c r="Q33" i="5"/>
  <c r="K52" i="5"/>
  <c r="G33" i="6" s="1"/>
  <c r="O33" i="6" s="1"/>
  <c r="W11" i="5" l="1"/>
  <c r="W29" i="5" s="1"/>
  <c r="AH18" i="6"/>
  <c r="AC29" i="5"/>
  <c r="AC45" i="5" s="1"/>
  <c r="AC46" i="5" s="1"/>
  <c r="K5" i="5"/>
  <c r="AD16" i="6"/>
  <c r="K37" i="5"/>
  <c r="K12" i="6"/>
  <c r="K30" i="6" s="1"/>
  <c r="W36" i="5"/>
  <c r="K39" i="5"/>
  <c r="K12" i="5"/>
  <c r="K41" i="5"/>
  <c r="K33" i="5"/>
  <c r="K30" i="5"/>
  <c r="Q36" i="5"/>
  <c r="K16" i="5"/>
  <c r="Z22" i="6"/>
  <c r="AH22" i="6" s="1"/>
  <c r="AH23" i="6"/>
  <c r="AH21" i="6"/>
  <c r="Z20" i="6"/>
  <c r="AH20" i="6" s="1"/>
  <c r="Z6" i="6"/>
  <c r="AH6" i="6" s="1"/>
  <c r="AH7" i="6"/>
  <c r="G13" i="6"/>
  <c r="O13" i="6" s="1"/>
  <c r="O14" i="6"/>
  <c r="O7" i="6"/>
  <c r="G6" i="6"/>
  <c r="O6" i="6" s="1"/>
  <c r="Z13" i="6"/>
  <c r="AH13" i="6" s="1"/>
  <c r="AH19" i="6"/>
  <c r="G17" i="6"/>
  <c r="O17" i="6" s="1"/>
  <c r="Q11" i="5"/>
  <c r="Q29" i="5" s="1"/>
  <c r="W45" i="5" l="1"/>
  <c r="AD26" i="6"/>
  <c r="AD27" i="6" s="1"/>
  <c r="K36" i="5"/>
  <c r="Q45" i="5"/>
  <c r="Q48" i="5" s="1"/>
  <c r="Z16" i="6"/>
  <c r="AH16" i="6" s="1"/>
  <c r="K29" i="5"/>
  <c r="G12" i="6"/>
  <c r="K11" i="5"/>
  <c r="W48" i="5" l="1"/>
  <c r="W49" i="5" s="1"/>
  <c r="W46" i="5"/>
  <c r="AD29" i="6"/>
  <c r="AD30" i="6" s="1"/>
  <c r="Q46" i="5"/>
  <c r="AC48" i="5"/>
  <c r="AC49" i="5" s="1"/>
  <c r="K45" i="5"/>
  <c r="O12" i="6"/>
  <c r="G30" i="6"/>
  <c r="Q49" i="5"/>
  <c r="K46" i="5" l="1"/>
  <c r="K48" i="5"/>
  <c r="K49" i="5"/>
  <c r="O30" i="6"/>
  <c r="Z26" i="6"/>
  <c r="Z29" i="6" l="1"/>
  <c r="Z27" i="6"/>
  <c r="AH27" i="6" s="1"/>
  <c r="AH26" i="6"/>
  <c r="Z30" i="6" l="1"/>
  <c r="AH30" i="6" s="1"/>
  <c r="AH29" i="6"/>
</calcChain>
</file>

<file path=xl/sharedStrings.xml><?xml version="1.0" encoding="utf-8"?>
<sst xmlns="http://schemas.openxmlformats.org/spreadsheetml/2006/main" count="135" uniqueCount="86">
  <si>
    <t>勘定科目</t>
    <rPh sb="0" eb="4">
      <t>カンジョウカモク</t>
    </rPh>
    <phoneticPr fontId="1"/>
  </si>
  <si>
    <t>流動資産</t>
  </si>
  <si>
    <t xml:space="preserve">  現金預金</t>
  </si>
  <si>
    <t xml:space="preserve">  未収金</t>
  </si>
  <si>
    <t xml:space="preserve">  立替金</t>
  </si>
  <si>
    <t xml:space="preserve">  前払金</t>
  </si>
  <si>
    <t>固定資産</t>
  </si>
  <si>
    <t xml:space="preserve"> 基本財産</t>
  </si>
  <si>
    <t xml:space="preserve">  建物（基本）</t>
  </si>
  <si>
    <t xml:space="preserve">  土地（基本）</t>
  </si>
  <si>
    <t xml:space="preserve"> その他の固定資産</t>
  </si>
  <si>
    <t xml:space="preserve">  構築物</t>
  </si>
  <si>
    <t xml:space="preserve">  車輌運搬具</t>
  </si>
  <si>
    <t xml:space="preserve">  器具及び備品</t>
  </si>
  <si>
    <t xml:space="preserve">  移行時特別積立預金</t>
  </si>
  <si>
    <t>流動負債</t>
  </si>
  <si>
    <t xml:space="preserve">  未払金</t>
  </si>
  <si>
    <t xml:space="preserve">  預り金</t>
  </si>
  <si>
    <t>固定負債</t>
  </si>
  <si>
    <t xml:space="preserve">  退職給与引当金</t>
  </si>
  <si>
    <t>基本金</t>
  </si>
  <si>
    <t xml:space="preserve">  基本金</t>
  </si>
  <si>
    <t>国庫補助金等特別積立金</t>
  </si>
  <si>
    <t xml:space="preserve">  国庫補助金等特別積立金</t>
  </si>
  <si>
    <t>その他の積立金</t>
  </si>
  <si>
    <t xml:space="preserve">  移行時特別積立金</t>
  </si>
  <si>
    <t>次期繰越活動収支差額</t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</si>
  <si>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</si>
  <si>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（単位　円）</t>
    <rPh sb="1" eb="3">
      <t>タンイ</t>
    </rPh>
    <rPh sb="4" eb="5">
      <t>エン</t>
    </rPh>
    <phoneticPr fontId="1"/>
  </si>
  <si>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</si>
  <si>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</si>
  <si>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脚注</t>
    <rPh sb="0" eb="2">
      <t>キャクチュウ</t>
    </rPh>
    <phoneticPr fontId="1"/>
  </si>
  <si>
    <t>減価償却費の累計額</t>
    <rPh sb="0" eb="2">
      <t>ゲンカ</t>
    </rPh>
    <rPh sb="2" eb="4">
      <t>ショウキャク</t>
    </rPh>
    <rPh sb="4" eb="5">
      <t>ヒ</t>
    </rPh>
    <rPh sb="6" eb="8">
      <t>ルイケイ</t>
    </rPh>
    <rPh sb="8" eb="9">
      <t>ガク</t>
    </rPh>
    <phoneticPr fontId="1"/>
  </si>
  <si>
    <t>資産の部合計</t>
    <phoneticPr fontId="1"/>
  </si>
  <si>
    <t>負債の部合計</t>
    <phoneticPr fontId="1"/>
  </si>
  <si>
    <t>負債及び純資産の部合計</t>
    <phoneticPr fontId="1"/>
  </si>
  <si>
    <t>貸借対照内訳表（一般会計）</t>
    <rPh sb="0" eb="2">
      <t>タイシャク</t>
    </rPh>
    <rPh sb="2" eb="4">
      <t>タイショウ</t>
    </rPh>
    <rPh sb="4" eb="7">
      <t>ウチワケヒョウ</t>
    </rPh>
    <rPh sb="8" eb="10">
      <t>イッパン</t>
    </rPh>
    <rPh sb="10" eb="12">
      <t>カイケイ</t>
    </rPh>
    <phoneticPr fontId="1"/>
  </si>
  <si>
    <t xml:space="preserve">  仮払金</t>
  </si>
  <si>
    <t xml:space="preserve">  基本財産特定預金</t>
  </si>
  <si>
    <t xml:space="preserve">  機械及び装置</t>
  </si>
  <si>
    <t xml:space="preserve">  設備資金借入金</t>
  </si>
  <si>
    <t>純資産の部</t>
    <rPh sb="0" eb="1">
      <t>ジュン</t>
    </rPh>
    <rPh sb="1" eb="3">
      <t>シサン</t>
    </rPh>
    <rPh sb="4" eb="5">
      <t>ブ</t>
    </rPh>
    <phoneticPr fontId="1"/>
  </si>
  <si>
    <t/>
  </si>
  <si>
    <t>資  産  の  部</t>
    <rPh sb="0" eb="4">
      <t>シサン</t>
    </rPh>
    <rPh sb="9" eb="10">
      <t>ブ</t>
    </rPh>
    <phoneticPr fontId="1"/>
  </si>
  <si>
    <t>負  債  の  部</t>
    <rPh sb="0" eb="4">
      <t>フサイ</t>
    </rPh>
    <rPh sb="9" eb="10">
      <t>ブ</t>
    </rPh>
    <phoneticPr fontId="1"/>
  </si>
  <si>
    <t>勘定科目</t>
    <rPh sb="0" eb="2">
      <t>カンジョウ</t>
    </rPh>
    <rPh sb="2" eb="4">
      <t>カモク</t>
    </rPh>
    <phoneticPr fontId="1"/>
  </si>
  <si>
    <t>当年度末</t>
    <rPh sb="0" eb="1">
      <t>トウ</t>
    </rPh>
    <rPh sb="1" eb="3">
      <t>ネンド</t>
    </rPh>
    <rPh sb="3" eb="4">
      <t>マツ</t>
    </rPh>
    <phoneticPr fontId="1"/>
  </si>
  <si>
    <t>前年度末</t>
    <rPh sb="0" eb="3">
      <t>ゼンネンド</t>
    </rPh>
    <rPh sb="3" eb="4">
      <t>マツ</t>
    </rPh>
    <phoneticPr fontId="1"/>
  </si>
  <si>
    <t>ふじの木園</t>
    <phoneticPr fontId="1"/>
  </si>
  <si>
    <t>本   部</t>
    <phoneticPr fontId="1"/>
  </si>
  <si>
    <t>デイサービス              施設あゆみ</t>
    <phoneticPr fontId="1"/>
  </si>
  <si>
    <t xml:space="preserve"> 純資産の部合計</t>
    <phoneticPr fontId="1"/>
  </si>
  <si>
    <t>貸 借 対 照 表</t>
    <phoneticPr fontId="3"/>
  </si>
  <si>
    <t>純　資  産  の  部</t>
    <rPh sb="0" eb="1">
      <t>ジュン</t>
    </rPh>
    <phoneticPr fontId="1"/>
  </si>
  <si>
    <t>増　　減</t>
    <rPh sb="0" eb="1">
      <t>ゾウ</t>
    </rPh>
    <rPh sb="3" eb="4">
      <t>ゲン</t>
    </rPh>
    <phoneticPr fontId="1"/>
  </si>
  <si>
    <t>減価償却費の累計額</t>
    <rPh sb="0" eb="2">
      <t>ゲンカ</t>
    </rPh>
    <rPh sb="2" eb="4">
      <t>ショウキャク</t>
    </rPh>
    <rPh sb="4" eb="5">
      <t>ヒ</t>
    </rPh>
    <rPh sb="6" eb="9">
      <t>ルイケイガク</t>
    </rPh>
    <phoneticPr fontId="1"/>
  </si>
  <si>
    <t xml:space="preserve">  退職共済預け金</t>
    <rPh sb="2" eb="4">
      <t>タイショク</t>
    </rPh>
    <rPh sb="4" eb="6">
      <t>キョウサイ</t>
    </rPh>
    <rPh sb="6" eb="7">
      <t>アズ</t>
    </rPh>
    <rPh sb="8" eb="9">
      <t>キン</t>
    </rPh>
    <phoneticPr fontId="1"/>
  </si>
  <si>
    <t>　建物</t>
    <rPh sb="1" eb="3">
      <t>タテモノ</t>
    </rPh>
    <phoneticPr fontId="1"/>
  </si>
  <si>
    <t xml:space="preserve">  次期繰越活動収支差額</t>
    <rPh sb="2" eb="4">
      <t>ジキ</t>
    </rPh>
    <phoneticPr fontId="1"/>
  </si>
  <si>
    <t xml:space="preserve">  (うち当期活動収支差額)</t>
    <phoneticPr fontId="1"/>
  </si>
  <si>
    <t>合　　　計</t>
    <phoneticPr fontId="1"/>
  </si>
  <si>
    <t xml:space="preserve">  施設整備等積立金</t>
    <rPh sb="2" eb="4">
      <t>シセツ</t>
    </rPh>
    <rPh sb="4" eb="7">
      <t>セイビトウ</t>
    </rPh>
    <phoneticPr fontId="1"/>
  </si>
  <si>
    <t>　その他の固定資産</t>
    <rPh sb="3" eb="4">
      <t>タ</t>
    </rPh>
    <rPh sb="5" eb="7">
      <t>コテイ</t>
    </rPh>
    <rPh sb="7" eb="9">
      <t>シサン</t>
    </rPh>
    <phoneticPr fontId="1"/>
  </si>
  <si>
    <t xml:space="preserve">  移行時特別積立預金</t>
    <rPh sb="2" eb="5">
      <t>イコウジ</t>
    </rPh>
    <rPh sb="5" eb="7">
      <t>トクベツ</t>
    </rPh>
    <rPh sb="7" eb="9">
      <t>ツミタテ</t>
    </rPh>
    <rPh sb="9" eb="11">
      <t>ヨキン</t>
    </rPh>
    <phoneticPr fontId="1"/>
  </si>
  <si>
    <t xml:space="preserve">  移行時特別積立金</t>
    <rPh sb="2" eb="4">
      <t>イコウ</t>
    </rPh>
    <rPh sb="4" eb="5">
      <t>ジ</t>
    </rPh>
    <rPh sb="5" eb="7">
      <t>トクベツ</t>
    </rPh>
    <rPh sb="7" eb="9">
      <t>ツミタテ</t>
    </rPh>
    <phoneticPr fontId="1"/>
  </si>
  <si>
    <t xml:space="preserve">  生産活動等積立金</t>
    <rPh sb="2" eb="4">
      <t>セイサン</t>
    </rPh>
    <rPh sb="4" eb="6">
      <t>カツドウ</t>
    </rPh>
    <rPh sb="6" eb="7">
      <t>トウ</t>
    </rPh>
    <rPh sb="7" eb="9">
      <t>ツミタテ</t>
    </rPh>
    <rPh sb="9" eb="10">
      <t>キン</t>
    </rPh>
    <phoneticPr fontId="1"/>
  </si>
  <si>
    <t xml:space="preserve">  立替金</t>
    <rPh sb="2" eb="4">
      <t>タテカエ</t>
    </rPh>
    <rPh sb="4" eb="5">
      <t>キン</t>
    </rPh>
    <phoneticPr fontId="1"/>
  </si>
  <si>
    <t>　生産活動等積立金</t>
    <rPh sb="1" eb="3">
      <t>セイサン</t>
    </rPh>
    <rPh sb="3" eb="5">
      <t>カツドウ</t>
    </rPh>
    <rPh sb="5" eb="6">
      <t>トウ</t>
    </rPh>
    <rPh sb="6" eb="8">
      <t>ツミタテ</t>
    </rPh>
    <rPh sb="8" eb="9">
      <t>キン</t>
    </rPh>
    <phoneticPr fontId="1"/>
  </si>
  <si>
    <t>ときわ作業所</t>
    <rPh sb="3" eb="6">
      <t>サギョウジョ</t>
    </rPh>
    <phoneticPr fontId="1"/>
  </si>
  <si>
    <t>小規模授産施設</t>
    <rPh sb="0" eb="7">
      <t>ショウキボジュサンシセツ</t>
    </rPh>
    <phoneticPr fontId="1"/>
  </si>
  <si>
    <t xml:space="preserve">  建物</t>
    <phoneticPr fontId="1"/>
  </si>
  <si>
    <t>資産の部合計</t>
    <phoneticPr fontId="1"/>
  </si>
  <si>
    <t>負債の部合計</t>
    <phoneticPr fontId="1"/>
  </si>
  <si>
    <t xml:space="preserve">  (うち当期活動収支差額）</t>
    <phoneticPr fontId="1"/>
  </si>
  <si>
    <t>純資産の部合計</t>
    <phoneticPr fontId="1"/>
  </si>
  <si>
    <t>負債及び純資産の部合計</t>
    <phoneticPr fontId="1"/>
  </si>
  <si>
    <t>　生産活動等積立預金</t>
    <rPh sb="1" eb="3">
      <t>セイサン</t>
    </rPh>
    <rPh sb="3" eb="5">
      <t>カツドウ</t>
    </rPh>
    <rPh sb="5" eb="6">
      <t>トウ</t>
    </rPh>
    <rPh sb="6" eb="8">
      <t>ツミタテ</t>
    </rPh>
    <phoneticPr fontId="1"/>
  </si>
  <si>
    <t>　施設整備等積立預金</t>
    <rPh sb="1" eb="3">
      <t>シセツ</t>
    </rPh>
    <rPh sb="3" eb="5">
      <t>セイビ</t>
    </rPh>
    <rPh sb="5" eb="6">
      <t>トウ</t>
    </rPh>
    <rPh sb="6" eb="8">
      <t>ツミタテ</t>
    </rPh>
    <rPh sb="8" eb="10">
      <t>ヨキン</t>
    </rPh>
    <phoneticPr fontId="1"/>
  </si>
  <si>
    <t xml:space="preserve">  生産活動等積立預金</t>
    <rPh sb="2" eb="4">
      <t>セイサン</t>
    </rPh>
    <rPh sb="4" eb="6">
      <t>カツドウ</t>
    </rPh>
    <rPh sb="6" eb="7">
      <t>トウ</t>
    </rPh>
    <rPh sb="7" eb="9">
      <t>ツミタテ</t>
    </rPh>
    <phoneticPr fontId="1"/>
  </si>
  <si>
    <t xml:space="preserve">  施設整備等積立預金</t>
    <rPh sb="2" eb="4">
      <t>シセツ</t>
    </rPh>
    <rPh sb="4" eb="6">
      <t>セイビ</t>
    </rPh>
    <rPh sb="6" eb="7">
      <t>トウ</t>
    </rPh>
    <rPh sb="7" eb="9">
      <t>ツミタテ</t>
    </rPh>
    <rPh sb="9" eb="11">
      <t>ヨキン</t>
    </rPh>
    <phoneticPr fontId="1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</si>
  <si>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</si>
  <si>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 xml:space="preserve">  ソフトウェア</t>
    <phoneticPr fontId="1"/>
  </si>
  <si>
    <t xml:space="preserve">  建物付属設備</t>
    <rPh sb="2" eb="4">
      <t>タテモノ</t>
    </rPh>
    <rPh sb="4" eb="6">
      <t>フゾク</t>
    </rPh>
    <rPh sb="6" eb="8">
      <t>セツビ</t>
    </rPh>
    <phoneticPr fontId="1"/>
  </si>
  <si>
    <t xml:space="preserve">  ソフトウエア</t>
    <phoneticPr fontId="1"/>
  </si>
  <si>
    <t>平成26年3月31日現在</t>
    <phoneticPr fontId="3"/>
  </si>
  <si>
    <t>　建物付属設備</t>
    <rPh sb="1" eb="3">
      <t>タテモノ</t>
    </rPh>
    <rPh sb="3" eb="5">
      <t>フゾク</t>
    </rPh>
    <rPh sb="5" eb="7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</si>
</sst>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12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7" fillId="0" borderId="1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8" fillId="0" borderId="15" xfId="0" applyNumberFormat="1" applyFont="1" applyBorder="1" applyAlignment="1">
      <alignment horizontal="right" vertical="center" shrinkToFit="1"/>
    </xf>
    <xf numFmtId="177" fontId="9" fillId="0" borderId="2" xfId="0" applyNumberFormat="1" applyFont="1" applyBorder="1" applyAlignment="1">
      <alignment horizontal="left" vertical="center" shrinkToFit="1"/>
    </xf>
    <xf numFmtId="177" fontId="10" fillId="0" borderId="3" xfId="0" applyNumberFormat="1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14" xfId="0" applyNumberFormat="1" applyFont="1" applyBorder="1" applyAlignment="1">
      <alignment horizontal="right" vertical="center" shrinkToFit="1"/>
    </xf>
    <xf numFmtId="3" fontId="7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6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14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177" fontId="9" fillId="0" borderId="2" xfId="0" applyNumberFormat="1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15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13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left" vertical="center" shrinkToFit="1"/>
    </xf>
    <xf numFmtId="177" fontId="8" fillId="0" borderId="11" xfId="0" applyNumberFormat="1" applyFont="1" applyBorder="1" applyAlignment="1">
      <alignment horizontal="left" vertical="center" shrinkToFit="1"/>
    </xf>
    <xf numFmtId="3" fontId="7" fillId="0" borderId="10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16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left" vertical="center" shrinkToFit="1"/>
    </xf>
    <xf numFmtId="177" fontId="8" fillId="0" borderId="6" xfId="0" applyNumberFormat="1" applyFont="1" applyBorder="1" applyAlignment="1">
      <alignment horizontal="left" vertical="center" shrinkToFit="1"/>
    </xf>
    <xf numFmtId="3" fontId="7" fillId="0" borderId="5" xfId="0" applyNumberFormat="1" applyFont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13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Border="1" applyAlignment="1">
      <alignment horizontal="left" vertical="center" shrinkToFit="1"/>
    </xf>
    <xf numFmtId="177" fontId="8" fillId="0" borderId="0" xfId="0" applyNumberFormat="1" applyFont="1" applyBorder="1" applyAlignment="1">
      <alignment horizontal="left" vertical="center" shrinkToFit="1"/>
    </xf>
    <xf numFmtId="177" fontId="7" fillId="0" borderId="10" xfId="0" applyNumberFormat="1" applyFont="1" applyBorder="1" applyAlignment="1">
      <alignment horizontal="left" vertical="center"/>
    </xf>
    <xf numFmtId="177" fontId="8" fillId="0" borderId="11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 shrinkToFit="1"/>
    </xf>
    <xf numFmtId="177" fontId="8" fillId="0" borderId="3" xfId="0" applyNumberFormat="1" applyFont="1" applyBorder="1" applyAlignment="1">
      <alignment horizontal="left" vertical="center" shrinkToFit="1"/>
    </xf>
    <xf numFmtId="177" fontId="7" fillId="0" borderId="5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/>
    </xf>
    <xf numFmtId="3" fontId="7" fillId="0" borderId="5" xfId="0" applyNumberFormat="1" applyFont="1" applyFill="1" applyBorder="1" applyAlignment="1">
      <alignment horizontal="right" vertical="center" shrinkToFit="1"/>
    </xf>
    <xf numFmtId="177" fontId="7" fillId="0" borderId="2" xfId="0" applyNumberFormat="1" applyFont="1" applyBorder="1" applyAlignment="1">
      <alignment horizontal="left" vertical="center"/>
    </xf>
    <xf numFmtId="177" fontId="8" fillId="0" borderId="3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20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left" vertical="center"/>
    </xf>
    <xf numFmtId="177" fontId="11" fillId="0" borderId="4" xfId="0" applyNumberFormat="1" applyFont="1" applyBorder="1" applyAlignment="1">
      <alignment horizontal="left" vertical="center"/>
    </xf>
    <xf numFmtId="177" fontId="11" fillId="0" borderId="19" xfId="0" applyNumberFormat="1" applyFont="1" applyBorder="1" applyAlignment="1">
      <alignment horizontal="left" vertical="center"/>
    </xf>
    <xf numFmtId="177" fontId="11" fillId="0" borderId="18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center" vertical="distributed" textRotation="255" indent="2"/>
    </xf>
    <xf numFmtId="177" fontId="3" fillId="0" borderId="1" xfId="0" applyNumberFormat="1" applyFont="1" applyBorder="1" applyAlignment="1">
      <alignment horizontal="center" vertical="distributed" textRotation="255" indent="2"/>
    </xf>
    <xf numFmtId="177" fontId="3" fillId="0" borderId="5" xfId="0" applyNumberFormat="1" applyFont="1" applyBorder="1" applyAlignment="1">
      <alignment horizontal="center" vertical="distributed" textRotation="255" indent="2"/>
    </xf>
    <xf numFmtId="177" fontId="11" fillId="0" borderId="7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7" fontId="11" fillId="0" borderId="2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center" vertical="distributed" textRotation="255" indent="1"/>
    </xf>
    <xf numFmtId="177" fontId="3" fillId="0" borderId="1" xfId="0" applyNumberFormat="1" applyFont="1" applyBorder="1" applyAlignment="1">
      <alignment horizontal="center" vertical="distributed" textRotation="255" indent="1"/>
    </xf>
    <xf numFmtId="177" fontId="3" fillId="0" borderId="5" xfId="0" applyNumberFormat="1" applyFont="1" applyBorder="1" applyAlignment="1">
      <alignment horizontal="center" vertical="distributed" textRotation="255" indent="1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distributed" vertical="center" indent="8"/>
    </xf>
    <xf numFmtId="177" fontId="3" fillId="0" borderId="2" xfId="0" applyNumberFormat="1" applyFont="1" applyBorder="1" applyAlignment="1">
      <alignment horizontal="distributed" vertical="center" indent="2"/>
    </xf>
    <xf numFmtId="177" fontId="3" fillId="0" borderId="3" xfId="0" applyNumberFormat="1" applyFont="1" applyBorder="1" applyAlignment="1">
      <alignment horizontal="distributed" vertical="center" indent="2"/>
    </xf>
    <xf numFmtId="177" fontId="3" fillId="0" borderId="14" xfId="0" applyNumberFormat="1" applyFont="1" applyBorder="1" applyAlignment="1">
      <alignment horizontal="distributed" vertical="center" indent="2"/>
    </xf>
    <xf numFmtId="49" fontId="6" fillId="0" borderId="17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distributed" textRotation="255" indent="3"/>
    </xf>
    <xf numFmtId="177" fontId="3" fillId="0" borderId="1" xfId="0" applyNumberFormat="1" applyFont="1" applyBorder="1" applyAlignment="1">
      <alignment horizontal="center" vertical="distributed" textRotation="255" indent="3"/>
    </xf>
    <xf numFmtId="177" fontId="3" fillId="0" borderId="5" xfId="0" applyNumberFormat="1" applyFont="1" applyBorder="1" applyAlignment="1">
      <alignment horizontal="center" vertical="distributed" textRotation="255" indent="3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workbookViewId="0">
      <selection activeCell="AD31" sqref="AD31"/>
    </sheetView>
  </sheetViews>
  <sheetFormatPr defaultColWidth="8.875" defaultRowHeight="10.5"/>
  <cols>
    <col min="1" max="6" width="2.625" style="9" customWidth="1"/>
    <col min="7" max="18" width="2.375" style="9" customWidth="1"/>
    <col min="19" max="25" width="2.625" style="9" customWidth="1"/>
    <col min="26" max="37" width="2.375" style="9" customWidth="1"/>
    <col min="38" max="16384" width="8.875" style="9"/>
  </cols>
  <sheetData>
    <row r="1" spans="1:58" s="7" customFormat="1" ht="19.899999999999999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58" s="7" customFormat="1" ht="13.15" customHeight="1">
      <c r="A2" s="82" t="s">
        <v>84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"/>
      <c r="AM2" s="8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s="7" customFormat="1" ht="19.149999999999999" customHeight="1">
      <c r="A3" s="5" t="s">
        <v>27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89" t="s">
        <v>28</v>
      </c>
      <c r="AF3" s="89"/>
      <c r="AG3" s="89"/>
      <c r="AH3" s="89"/>
      <c r="AI3" s="89"/>
      <c r="AJ3" s="89"/>
      <c r="AK3" s="89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s="7" customFormat="1" ht="19.149999999999999" customHeight="1">
      <c r="A4" s="83" t="s">
        <v>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3" t="s">
        <v>44</v>
      </c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1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s="7" customFormat="1" ht="19.149999999999999" customHeight="1">
      <c r="A5" s="83" t="s">
        <v>45</v>
      </c>
      <c r="B5" s="84"/>
      <c r="C5" s="84"/>
      <c r="D5" s="84"/>
      <c r="E5" s="84"/>
      <c r="F5" s="84"/>
      <c r="G5" s="83" t="s">
        <v>46</v>
      </c>
      <c r="H5" s="84"/>
      <c r="I5" s="84"/>
      <c r="J5" s="85"/>
      <c r="K5" s="86" t="s">
        <v>47</v>
      </c>
      <c r="L5" s="87"/>
      <c r="M5" s="87"/>
      <c r="N5" s="88"/>
      <c r="O5" s="83" t="s">
        <v>54</v>
      </c>
      <c r="P5" s="84"/>
      <c r="Q5" s="84"/>
      <c r="R5" s="85"/>
      <c r="S5" s="83" t="s">
        <v>45</v>
      </c>
      <c r="T5" s="84"/>
      <c r="U5" s="84"/>
      <c r="V5" s="84"/>
      <c r="W5" s="84"/>
      <c r="X5" s="84"/>
      <c r="Y5" s="84"/>
      <c r="Z5" s="83" t="s">
        <v>46</v>
      </c>
      <c r="AA5" s="84"/>
      <c r="AB5" s="84"/>
      <c r="AC5" s="85"/>
      <c r="AD5" s="86" t="s">
        <v>47</v>
      </c>
      <c r="AE5" s="87"/>
      <c r="AF5" s="87"/>
      <c r="AG5" s="88"/>
      <c r="AH5" s="83" t="s">
        <v>54</v>
      </c>
      <c r="AI5" s="84"/>
      <c r="AJ5" s="84"/>
      <c r="AK5" s="85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s="7" customFormat="1" ht="19.149999999999999" customHeight="1">
      <c r="A6" s="43" t="s">
        <v>1</v>
      </c>
      <c r="B6" s="44"/>
      <c r="C6" s="44"/>
      <c r="D6" s="44"/>
      <c r="E6" s="44"/>
      <c r="F6" s="44"/>
      <c r="G6" s="30">
        <f>SUM(G7:J11)</f>
        <v>211648418</v>
      </c>
      <c r="H6" s="31"/>
      <c r="I6" s="31"/>
      <c r="J6" s="32"/>
      <c r="K6" s="45">
        <f>SUM(K7:N11)</f>
        <v>214057672</v>
      </c>
      <c r="L6" s="40"/>
      <c r="M6" s="40"/>
      <c r="N6" s="41"/>
      <c r="O6" s="30">
        <f>G6-K6</f>
        <v>-2409254</v>
      </c>
      <c r="P6" s="31"/>
      <c r="Q6" s="31"/>
      <c r="R6" s="32"/>
      <c r="S6" s="28" t="s">
        <v>15</v>
      </c>
      <c r="T6" s="29"/>
      <c r="U6" s="29"/>
      <c r="V6" s="29"/>
      <c r="W6" s="29"/>
      <c r="X6" s="29"/>
      <c r="Y6" s="29"/>
      <c r="Z6" s="42">
        <f>SUM(Z7:AC12)</f>
        <v>47317929</v>
      </c>
      <c r="AA6" s="31"/>
      <c r="AB6" s="31"/>
      <c r="AC6" s="32"/>
      <c r="AD6" s="39">
        <f>SUM(AD7:AG12)</f>
        <v>24816506</v>
      </c>
      <c r="AE6" s="40"/>
      <c r="AF6" s="40"/>
      <c r="AG6" s="41"/>
      <c r="AH6" s="30">
        <f>Z6-AD6</f>
        <v>22501423</v>
      </c>
      <c r="AI6" s="31"/>
      <c r="AJ6" s="31"/>
      <c r="AK6" s="32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s="7" customFormat="1" ht="19.149999999999999" customHeight="1">
      <c r="A7" s="68" t="s">
        <v>2</v>
      </c>
      <c r="B7" s="69"/>
      <c r="C7" s="69"/>
      <c r="D7" s="69"/>
      <c r="E7" s="69"/>
      <c r="F7" s="69"/>
      <c r="G7" s="59">
        <f>一般会計!K6</f>
        <v>140881929</v>
      </c>
      <c r="H7" s="34"/>
      <c r="I7" s="34"/>
      <c r="J7" s="35"/>
      <c r="K7" s="56">
        <v>162743594</v>
      </c>
      <c r="L7" s="57"/>
      <c r="M7" s="57"/>
      <c r="N7" s="58"/>
      <c r="O7" s="59">
        <f t="shared" ref="O7:O30" si="0">G7-K7</f>
        <v>-21861665</v>
      </c>
      <c r="P7" s="34"/>
      <c r="Q7" s="34"/>
      <c r="R7" s="35"/>
      <c r="S7" s="54" t="s">
        <v>16</v>
      </c>
      <c r="T7" s="55"/>
      <c r="U7" s="55"/>
      <c r="V7" s="55"/>
      <c r="W7" s="55"/>
      <c r="X7" s="55"/>
      <c r="Y7" s="55"/>
      <c r="Z7" s="33">
        <f>一般会計!K31</f>
        <v>40848705</v>
      </c>
      <c r="AA7" s="34"/>
      <c r="AB7" s="34"/>
      <c r="AC7" s="35"/>
      <c r="AD7" s="56">
        <v>14610309</v>
      </c>
      <c r="AE7" s="57"/>
      <c r="AF7" s="57"/>
      <c r="AG7" s="58"/>
      <c r="AH7" s="59">
        <f t="shared" ref="AH7:AH30" si="1">Z7-AD7</f>
        <v>26238396</v>
      </c>
      <c r="AI7" s="34"/>
      <c r="AJ7" s="34"/>
      <c r="AK7" s="35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s="7" customFormat="1" ht="19.149999999999999" customHeight="1">
      <c r="A8" s="46" t="s">
        <v>3</v>
      </c>
      <c r="B8" s="47"/>
      <c r="C8" s="47"/>
      <c r="D8" s="47"/>
      <c r="E8" s="47"/>
      <c r="F8" s="47"/>
      <c r="G8" s="25">
        <f>一般会計!K7</f>
        <v>70155152</v>
      </c>
      <c r="H8" s="26"/>
      <c r="I8" s="26"/>
      <c r="J8" s="27"/>
      <c r="K8" s="48">
        <v>50452298</v>
      </c>
      <c r="L8" s="49"/>
      <c r="M8" s="49"/>
      <c r="N8" s="50"/>
      <c r="O8" s="25">
        <f t="shared" si="0"/>
        <v>19702854</v>
      </c>
      <c r="P8" s="26"/>
      <c r="Q8" s="26"/>
      <c r="R8" s="27"/>
      <c r="S8" s="66" t="s">
        <v>17</v>
      </c>
      <c r="T8" s="67"/>
      <c r="U8" s="67"/>
      <c r="V8" s="67"/>
      <c r="W8" s="67"/>
      <c r="X8" s="67"/>
      <c r="Y8" s="67"/>
      <c r="Z8" s="36">
        <f>一般会計!K32</f>
        <v>6469224</v>
      </c>
      <c r="AA8" s="26"/>
      <c r="AB8" s="26"/>
      <c r="AC8" s="27"/>
      <c r="AD8" s="48">
        <v>10206197</v>
      </c>
      <c r="AE8" s="49"/>
      <c r="AF8" s="49"/>
      <c r="AG8" s="50"/>
      <c r="AH8" s="25">
        <f t="shared" si="1"/>
        <v>-3736973</v>
      </c>
      <c r="AI8" s="26"/>
      <c r="AJ8" s="26"/>
      <c r="AK8" s="2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s="7" customFormat="1" ht="19.149999999999999" customHeight="1">
      <c r="A9" s="46" t="s">
        <v>4</v>
      </c>
      <c r="B9" s="47"/>
      <c r="C9" s="47"/>
      <c r="D9" s="47"/>
      <c r="E9" s="47"/>
      <c r="F9" s="47"/>
      <c r="G9" s="25">
        <f>一般会計!K8</f>
        <v>36371</v>
      </c>
      <c r="H9" s="26"/>
      <c r="I9" s="26"/>
      <c r="J9" s="27"/>
      <c r="K9" s="48">
        <v>29503</v>
      </c>
      <c r="L9" s="49"/>
      <c r="M9" s="49"/>
      <c r="N9" s="50"/>
      <c r="O9" s="25">
        <f t="shared" si="0"/>
        <v>6868</v>
      </c>
      <c r="P9" s="26"/>
      <c r="Q9" s="26"/>
      <c r="R9" s="27"/>
      <c r="S9" s="66" t="s">
        <v>42</v>
      </c>
      <c r="T9" s="67"/>
      <c r="U9" s="67"/>
      <c r="V9" s="67"/>
      <c r="W9" s="67"/>
      <c r="X9" s="67"/>
      <c r="Y9" s="67"/>
      <c r="Z9" s="25" t="s">
        <v>42</v>
      </c>
      <c r="AA9" s="26"/>
      <c r="AB9" s="26"/>
      <c r="AC9" s="27"/>
      <c r="AD9" s="80" t="s">
        <v>42</v>
      </c>
      <c r="AE9" s="49"/>
      <c r="AF9" s="49"/>
      <c r="AG9" s="50"/>
      <c r="AH9" s="25"/>
      <c r="AI9" s="26"/>
      <c r="AJ9" s="26"/>
      <c r="AK9" s="2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s="7" customFormat="1" ht="19.149999999999999" customHeight="1">
      <c r="A10" s="46" t="s">
        <v>5</v>
      </c>
      <c r="B10" s="47"/>
      <c r="C10" s="47"/>
      <c r="D10" s="47"/>
      <c r="E10" s="47"/>
      <c r="F10" s="47"/>
      <c r="G10" s="25">
        <f>一般会計!K9</f>
        <v>574966</v>
      </c>
      <c r="H10" s="26"/>
      <c r="I10" s="26"/>
      <c r="J10" s="27"/>
      <c r="K10" s="48">
        <v>687092</v>
      </c>
      <c r="L10" s="49"/>
      <c r="M10" s="49"/>
      <c r="N10" s="50"/>
      <c r="O10" s="25">
        <f t="shared" si="0"/>
        <v>-112126</v>
      </c>
      <c r="P10" s="26"/>
      <c r="Q10" s="26"/>
      <c r="R10" s="27"/>
      <c r="S10" s="66" t="s">
        <v>42</v>
      </c>
      <c r="T10" s="67"/>
      <c r="U10" s="67"/>
      <c r="V10" s="67"/>
      <c r="W10" s="67"/>
      <c r="X10" s="67"/>
      <c r="Y10" s="67"/>
      <c r="Z10" s="25" t="s">
        <v>42</v>
      </c>
      <c r="AA10" s="26"/>
      <c r="AB10" s="26"/>
      <c r="AC10" s="27"/>
      <c r="AD10" s="80" t="s">
        <v>42</v>
      </c>
      <c r="AE10" s="49"/>
      <c r="AF10" s="49"/>
      <c r="AG10" s="50"/>
      <c r="AH10" s="25"/>
      <c r="AI10" s="26"/>
      <c r="AJ10" s="26"/>
      <c r="AK10" s="2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s="7" customFormat="1" ht="19.149999999999999" customHeight="1">
      <c r="A11" s="72" t="s">
        <v>37</v>
      </c>
      <c r="B11" s="73"/>
      <c r="C11" s="73"/>
      <c r="D11" s="73"/>
      <c r="E11" s="73"/>
      <c r="F11" s="73"/>
      <c r="G11" s="51">
        <f>一般会計!K10</f>
        <v>0</v>
      </c>
      <c r="H11" s="52"/>
      <c r="I11" s="52"/>
      <c r="J11" s="53"/>
      <c r="K11" s="48">
        <v>145185</v>
      </c>
      <c r="L11" s="49"/>
      <c r="M11" s="49"/>
      <c r="N11" s="50"/>
      <c r="O11" s="51">
        <f t="shared" si="0"/>
        <v>-145185</v>
      </c>
      <c r="P11" s="52"/>
      <c r="Q11" s="52"/>
      <c r="R11" s="53"/>
      <c r="S11" s="66" t="s">
        <v>42</v>
      </c>
      <c r="T11" s="67"/>
      <c r="U11" s="67"/>
      <c r="V11" s="67"/>
      <c r="W11" s="67"/>
      <c r="X11" s="67"/>
      <c r="Y11" s="67"/>
      <c r="Z11" s="25" t="s">
        <v>42</v>
      </c>
      <c r="AA11" s="26"/>
      <c r="AB11" s="26"/>
      <c r="AC11" s="27"/>
      <c r="AD11" s="80" t="s">
        <v>42</v>
      </c>
      <c r="AE11" s="49"/>
      <c r="AF11" s="49"/>
      <c r="AG11" s="50"/>
      <c r="AH11" s="25"/>
      <c r="AI11" s="26"/>
      <c r="AJ11" s="26"/>
      <c r="AK11" s="27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7" customFormat="1" ht="19.149999999999999" customHeight="1">
      <c r="A12" s="43" t="s">
        <v>6</v>
      </c>
      <c r="B12" s="44"/>
      <c r="C12" s="44"/>
      <c r="D12" s="44"/>
      <c r="E12" s="44"/>
      <c r="F12" s="44"/>
      <c r="G12" s="42">
        <f>G13+G17</f>
        <v>880987489</v>
      </c>
      <c r="H12" s="31"/>
      <c r="I12" s="31"/>
      <c r="J12" s="32"/>
      <c r="K12" s="39">
        <f>K13+K17</f>
        <v>820881334</v>
      </c>
      <c r="L12" s="40"/>
      <c r="M12" s="40"/>
      <c r="N12" s="41"/>
      <c r="O12" s="30">
        <f t="shared" si="0"/>
        <v>60106155</v>
      </c>
      <c r="P12" s="31"/>
      <c r="Q12" s="31"/>
      <c r="R12" s="32"/>
      <c r="S12" s="60" t="s">
        <v>42</v>
      </c>
      <c r="T12" s="61"/>
      <c r="U12" s="61"/>
      <c r="V12" s="61"/>
      <c r="W12" s="61"/>
      <c r="X12" s="61"/>
      <c r="Y12" s="61"/>
      <c r="Z12" s="51" t="s">
        <v>42</v>
      </c>
      <c r="AA12" s="52"/>
      <c r="AB12" s="52"/>
      <c r="AC12" s="53"/>
      <c r="AD12" s="63" t="s">
        <v>42</v>
      </c>
      <c r="AE12" s="64"/>
      <c r="AF12" s="64"/>
      <c r="AG12" s="65"/>
      <c r="AH12" s="51"/>
      <c r="AI12" s="52"/>
      <c r="AJ12" s="52"/>
      <c r="AK12" s="53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s="7" customFormat="1" ht="19.149999999999999" customHeight="1">
      <c r="A13" s="75" t="s">
        <v>7</v>
      </c>
      <c r="B13" s="76"/>
      <c r="C13" s="76"/>
      <c r="D13" s="76"/>
      <c r="E13" s="76"/>
      <c r="F13" s="76"/>
      <c r="G13" s="42">
        <f>SUM(G14:J16)</f>
        <v>521547913</v>
      </c>
      <c r="H13" s="31"/>
      <c r="I13" s="31"/>
      <c r="J13" s="32"/>
      <c r="K13" s="39">
        <f>SUM(K14:N16)</f>
        <v>461309303</v>
      </c>
      <c r="L13" s="40"/>
      <c r="M13" s="40"/>
      <c r="N13" s="41"/>
      <c r="O13" s="30">
        <f t="shared" si="0"/>
        <v>60238610</v>
      </c>
      <c r="P13" s="31"/>
      <c r="Q13" s="31"/>
      <c r="R13" s="32"/>
      <c r="S13" s="28" t="s">
        <v>18</v>
      </c>
      <c r="T13" s="29"/>
      <c r="U13" s="29"/>
      <c r="V13" s="29"/>
      <c r="W13" s="29"/>
      <c r="X13" s="29"/>
      <c r="Y13" s="29"/>
      <c r="Z13" s="42">
        <f>SUM(Z14:AC15)</f>
        <v>66361485</v>
      </c>
      <c r="AA13" s="31"/>
      <c r="AB13" s="31"/>
      <c r="AC13" s="32"/>
      <c r="AD13" s="39">
        <f>SUM(AD14:AG15)</f>
        <v>71668835</v>
      </c>
      <c r="AE13" s="40"/>
      <c r="AF13" s="40"/>
      <c r="AG13" s="41"/>
      <c r="AH13" s="30">
        <f t="shared" si="1"/>
        <v>-5307350</v>
      </c>
      <c r="AI13" s="31"/>
      <c r="AJ13" s="31"/>
      <c r="AK13" s="32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s="7" customFormat="1" ht="19.149999999999999" customHeight="1">
      <c r="A14" s="68" t="s">
        <v>8</v>
      </c>
      <c r="B14" s="69"/>
      <c r="C14" s="69"/>
      <c r="D14" s="69"/>
      <c r="E14" s="69"/>
      <c r="F14" s="69"/>
      <c r="G14" s="33">
        <f>一般会計!K13</f>
        <v>435966256</v>
      </c>
      <c r="H14" s="34"/>
      <c r="I14" s="34"/>
      <c r="J14" s="35"/>
      <c r="K14" s="56">
        <v>401917646</v>
      </c>
      <c r="L14" s="57"/>
      <c r="M14" s="57"/>
      <c r="N14" s="58"/>
      <c r="O14" s="59">
        <f t="shared" si="0"/>
        <v>34048610</v>
      </c>
      <c r="P14" s="34"/>
      <c r="Q14" s="34"/>
      <c r="R14" s="35"/>
      <c r="S14" s="54" t="s">
        <v>40</v>
      </c>
      <c r="T14" s="55"/>
      <c r="U14" s="55"/>
      <c r="V14" s="55"/>
      <c r="W14" s="55"/>
      <c r="X14" s="55"/>
      <c r="Y14" s="55"/>
      <c r="Z14" s="33">
        <f>一般会計!K34</f>
        <v>51200000</v>
      </c>
      <c r="AA14" s="34"/>
      <c r="AB14" s="34"/>
      <c r="AC14" s="35"/>
      <c r="AD14" s="56">
        <v>58000000</v>
      </c>
      <c r="AE14" s="57"/>
      <c r="AF14" s="57"/>
      <c r="AG14" s="58"/>
      <c r="AH14" s="59">
        <f t="shared" si="1"/>
        <v>-6800000</v>
      </c>
      <c r="AI14" s="34"/>
      <c r="AJ14" s="34"/>
      <c r="AK14" s="35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s="7" customFormat="1" ht="19.149999999999999" customHeight="1">
      <c r="A15" s="46" t="s">
        <v>9</v>
      </c>
      <c r="B15" s="47"/>
      <c r="C15" s="47"/>
      <c r="D15" s="47"/>
      <c r="E15" s="47"/>
      <c r="F15" s="47"/>
      <c r="G15" s="36">
        <f>一般会計!K14</f>
        <v>84581657</v>
      </c>
      <c r="H15" s="26"/>
      <c r="I15" s="26"/>
      <c r="J15" s="27"/>
      <c r="K15" s="48">
        <v>58391657</v>
      </c>
      <c r="L15" s="49"/>
      <c r="M15" s="49"/>
      <c r="N15" s="50"/>
      <c r="O15" s="25">
        <f t="shared" si="0"/>
        <v>26190000</v>
      </c>
      <c r="P15" s="26"/>
      <c r="Q15" s="26"/>
      <c r="R15" s="27"/>
      <c r="S15" s="60" t="s">
        <v>19</v>
      </c>
      <c r="T15" s="61"/>
      <c r="U15" s="61"/>
      <c r="V15" s="61"/>
      <c r="W15" s="61"/>
      <c r="X15" s="61"/>
      <c r="Y15" s="61"/>
      <c r="Z15" s="62">
        <f>一般会計!K35</f>
        <v>15161485</v>
      </c>
      <c r="AA15" s="52"/>
      <c r="AB15" s="52"/>
      <c r="AC15" s="53"/>
      <c r="AD15" s="74">
        <v>13668835</v>
      </c>
      <c r="AE15" s="64"/>
      <c r="AF15" s="64"/>
      <c r="AG15" s="65"/>
      <c r="AH15" s="51">
        <f t="shared" si="1"/>
        <v>1492650</v>
      </c>
      <c r="AI15" s="52"/>
      <c r="AJ15" s="52"/>
      <c r="AK15" s="53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s="7" customFormat="1" ht="19.149999999999999" customHeight="1">
      <c r="A16" s="72" t="s">
        <v>38</v>
      </c>
      <c r="B16" s="73"/>
      <c r="C16" s="73"/>
      <c r="D16" s="73"/>
      <c r="E16" s="73"/>
      <c r="F16" s="73"/>
      <c r="G16" s="62">
        <f>一般会計!K15</f>
        <v>1000000</v>
      </c>
      <c r="H16" s="52"/>
      <c r="I16" s="52"/>
      <c r="J16" s="53"/>
      <c r="K16" s="74">
        <v>1000000</v>
      </c>
      <c r="L16" s="64"/>
      <c r="M16" s="64"/>
      <c r="N16" s="65"/>
      <c r="O16" s="51">
        <f t="shared" si="0"/>
        <v>0</v>
      </c>
      <c r="P16" s="52"/>
      <c r="Q16" s="52"/>
      <c r="R16" s="53"/>
      <c r="S16" s="28" t="s">
        <v>34</v>
      </c>
      <c r="T16" s="29"/>
      <c r="U16" s="29"/>
      <c r="V16" s="29"/>
      <c r="W16" s="29"/>
      <c r="X16" s="29"/>
      <c r="Y16" s="29"/>
      <c r="Z16" s="42">
        <f>Z6+Z13</f>
        <v>113679414</v>
      </c>
      <c r="AA16" s="31"/>
      <c r="AB16" s="31"/>
      <c r="AC16" s="32"/>
      <c r="AD16" s="39">
        <f>AD6+AD13</f>
        <v>96485341</v>
      </c>
      <c r="AE16" s="40"/>
      <c r="AF16" s="40"/>
      <c r="AG16" s="41"/>
      <c r="AH16" s="30">
        <f t="shared" si="1"/>
        <v>17194073</v>
      </c>
      <c r="AI16" s="31"/>
      <c r="AJ16" s="31"/>
      <c r="AK16" s="32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s="7" customFormat="1" ht="19.149999999999999" customHeight="1">
      <c r="A17" s="75" t="s">
        <v>10</v>
      </c>
      <c r="B17" s="76"/>
      <c r="C17" s="76"/>
      <c r="D17" s="76"/>
      <c r="E17" s="76"/>
      <c r="F17" s="76"/>
      <c r="G17" s="42">
        <f>SUM(G18:J29)</f>
        <v>359439576</v>
      </c>
      <c r="H17" s="31"/>
      <c r="I17" s="31"/>
      <c r="J17" s="32"/>
      <c r="K17" s="39">
        <f>SUM(K18:N29)</f>
        <v>359572031</v>
      </c>
      <c r="L17" s="40"/>
      <c r="M17" s="40"/>
      <c r="N17" s="41"/>
      <c r="O17" s="30">
        <f t="shared" si="0"/>
        <v>-132455</v>
      </c>
      <c r="P17" s="31"/>
      <c r="Q17" s="31"/>
      <c r="R17" s="32"/>
      <c r="S17" s="77" t="s">
        <v>53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7" customFormat="1" ht="19.149999999999999" customHeight="1">
      <c r="A18" s="68" t="s">
        <v>57</v>
      </c>
      <c r="B18" s="69"/>
      <c r="C18" s="69"/>
      <c r="D18" s="69"/>
      <c r="E18" s="69"/>
      <c r="F18" s="69"/>
      <c r="G18" s="33">
        <f>一般会計!K17</f>
        <v>4620905</v>
      </c>
      <c r="H18" s="34"/>
      <c r="I18" s="34"/>
      <c r="J18" s="35"/>
      <c r="K18" s="56">
        <v>6177266</v>
      </c>
      <c r="L18" s="57"/>
      <c r="M18" s="57"/>
      <c r="N18" s="58"/>
      <c r="O18" s="59">
        <f>G18-K18</f>
        <v>-1556361</v>
      </c>
      <c r="P18" s="34"/>
      <c r="Q18" s="34"/>
      <c r="R18" s="35"/>
      <c r="S18" s="28" t="s">
        <v>20</v>
      </c>
      <c r="T18" s="29"/>
      <c r="U18" s="29"/>
      <c r="V18" s="29"/>
      <c r="W18" s="29"/>
      <c r="X18" s="29"/>
      <c r="Y18" s="29"/>
      <c r="Z18" s="42">
        <f>SUM(Z19)</f>
        <v>221273507</v>
      </c>
      <c r="AA18" s="31"/>
      <c r="AB18" s="31"/>
      <c r="AC18" s="32"/>
      <c r="AD18" s="39">
        <f>AD19</f>
        <v>201273507</v>
      </c>
      <c r="AE18" s="40"/>
      <c r="AF18" s="40"/>
      <c r="AG18" s="41"/>
      <c r="AH18" s="30">
        <f t="shared" si="1"/>
        <v>20000000</v>
      </c>
      <c r="AI18" s="31"/>
      <c r="AJ18" s="31"/>
      <c r="AK18" s="32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7" customFormat="1" ht="19.149999999999999" customHeight="1">
      <c r="A19" s="46" t="s">
        <v>82</v>
      </c>
      <c r="B19" s="47"/>
      <c r="C19" s="47"/>
      <c r="D19" s="47"/>
      <c r="E19" s="47"/>
      <c r="F19" s="47"/>
      <c r="G19" s="36">
        <f>一般会計!K18</f>
        <v>2113697</v>
      </c>
      <c r="H19" s="26"/>
      <c r="I19" s="26"/>
      <c r="J19" s="27"/>
      <c r="K19" s="48">
        <v>0</v>
      </c>
      <c r="L19" s="49"/>
      <c r="M19" s="49"/>
      <c r="N19" s="50"/>
      <c r="O19" s="25">
        <f t="shared" ref="O19" si="2">G19-K19</f>
        <v>2113697</v>
      </c>
      <c r="P19" s="26"/>
      <c r="Q19" s="26"/>
      <c r="R19" s="27"/>
      <c r="S19" s="70" t="s">
        <v>21</v>
      </c>
      <c r="T19" s="71"/>
      <c r="U19" s="71"/>
      <c r="V19" s="71"/>
      <c r="W19" s="71"/>
      <c r="X19" s="71"/>
      <c r="Y19" s="71"/>
      <c r="Z19" s="42">
        <f>一般会計!K38</f>
        <v>221273507</v>
      </c>
      <c r="AA19" s="31"/>
      <c r="AB19" s="31"/>
      <c r="AC19" s="32"/>
      <c r="AD19" s="39">
        <v>201273507</v>
      </c>
      <c r="AE19" s="40"/>
      <c r="AF19" s="40"/>
      <c r="AG19" s="41"/>
      <c r="AH19" s="30">
        <f t="shared" si="1"/>
        <v>20000000</v>
      </c>
      <c r="AI19" s="31"/>
      <c r="AJ19" s="31"/>
      <c r="AK19" s="32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7" customFormat="1" ht="19.149999999999999" customHeight="1">
      <c r="A20" s="46" t="s">
        <v>11</v>
      </c>
      <c r="B20" s="47"/>
      <c r="C20" s="47"/>
      <c r="D20" s="47"/>
      <c r="E20" s="47"/>
      <c r="F20" s="47"/>
      <c r="G20" s="36">
        <f>一般会計!K19</f>
        <v>1645755</v>
      </c>
      <c r="H20" s="26"/>
      <c r="I20" s="26"/>
      <c r="J20" s="27"/>
      <c r="K20" s="48">
        <v>1988218</v>
      </c>
      <c r="L20" s="49"/>
      <c r="M20" s="49"/>
      <c r="N20" s="50"/>
      <c r="O20" s="25">
        <f t="shared" si="0"/>
        <v>-342463</v>
      </c>
      <c r="P20" s="26"/>
      <c r="Q20" s="26"/>
      <c r="R20" s="27"/>
      <c r="S20" s="28" t="s">
        <v>22</v>
      </c>
      <c r="T20" s="29"/>
      <c r="U20" s="29"/>
      <c r="V20" s="29"/>
      <c r="W20" s="29"/>
      <c r="X20" s="29"/>
      <c r="Y20" s="29"/>
      <c r="Z20" s="42">
        <f>SUM(Z21)</f>
        <v>234423295</v>
      </c>
      <c r="AA20" s="31"/>
      <c r="AB20" s="31"/>
      <c r="AC20" s="32"/>
      <c r="AD20" s="39">
        <f>AD21</f>
        <v>225077899</v>
      </c>
      <c r="AE20" s="40"/>
      <c r="AF20" s="40"/>
      <c r="AG20" s="41"/>
      <c r="AH20" s="30">
        <f t="shared" si="1"/>
        <v>9345396</v>
      </c>
      <c r="AI20" s="31"/>
      <c r="AJ20" s="31"/>
      <c r="AK20" s="32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7" customFormat="1" ht="19.149999999999999" customHeight="1">
      <c r="A21" s="46" t="s">
        <v>39</v>
      </c>
      <c r="B21" s="47"/>
      <c r="C21" s="47"/>
      <c r="D21" s="47"/>
      <c r="E21" s="47"/>
      <c r="F21" s="47"/>
      <c r="G21" s="36">
        <f>一般会計!K20</f>
        <v>1</v>
      </c>
      <c r="H21" s="26"/>
      <c r="I21" s="26"/>
      <c r="J21" s="27"/>
      <c r="K21" s="48">
        <v>1</v>
      </c>
      <c r="L21" s="49"/>
      <c r="M21" s="49"/>
      <c r="N21" s="50"/>
      <c r="O21" s="25">
        <f t="shared" si="0"/>
        <v>0</v>
      </c>
      <c r="P21" s="26"/>
      <c r="Q21" s="26"/>
      <c r="R21" s="27"/>
      <c r="S21" s="70" t="s">
        <v>23</v>
      </c>
      <c r="T21" s="71"/>
      <c r="U21" s="71"/>
      <c r="V21" s="71"/>
      <c r="W21" s="71"/>
      <c r="X21" s="71"/>
      <c r="Y21" s="71"/>
      <c r="Z21" s="42">
        <f>一般会計!K40</f>
        <v>234423295</v>
      </c>
      <c r="AA21" s="31"/>
      <c r="AB21" s="31"/>
      <c r="AC21" s="32"/>
      <c r="AD21" s="39">
        <v>225077899</v>
      </c>
      <c r="AE21" s="40"/>
      <c r="AF21" s="40"/>
      <c r="AG21" s="41"/>
      <c r="AH21" s="30">
        <f t="shared" si="1"/>
        <v>9345396</v>
      </c>
      <c r="AI21" s="31"/>
      <c r="AJ21" s="31"/>
      <c r="AK21" s="32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s="7" customFormat="1" ht="19.149999999999999" customHeight="1">
      <c r="A22" s="46" t="s">
        <v>12</v>
      </c>
      <c r="B22" s="47"/>
      <c r="C22" s="47"/>
      <c r="D22" s="47"/>
      <c r="E22" s="47"/>
      <c r="F22" s="47"/>
      <c r="G22" s="36">
        <f>一般会計!K21</f>
        <v>4805427</v>
      </c>
      <c r="H22" s="26"/>
      <c r="I22" s="26"/>
      <c r="J22" s="27"/>
      <c r="K22" s="48">
        <v>7204551</v>
      </c>
      <c r="L22" s="49"/>
      <c r="M22" s="49"/>
      <c r="N22" s="50"/>
      <c r="O22" s="25">
        <f t="shared" si="0"/>
        <v>-2399124</v>
      </c>
      <c r="P22" s="26"/>
      <c r="Q22" s="26"/>
      <c r="R22" s="27"/>
      <c r="S22" s="28" t="s">
        <v>24</v>
      </c>
      <c r="T22" s="29"/>
      <c r="U22" s="29"/>
      <c r="V22" s="29"/>
      <c r="W22" s="29"/>
      <c r="X22" s="29"/>
      <c r="Y22" s="29"/>
      <c r="Z22" s="42">
        <f>SUM(Z23:AC25)</f>
        <v>324931522</v>
      </c>
      <c r="AA22" s="31"/>
      <c r="AB22" s="31"/>
      <c r="AC22" s="32"/>
      <c r="AD22" s="39">
        <f>SUM(AD23:AG25)</f>
        <v>324924315</v>
      </c>
      <c r="AE22" s="40"/>
      <c r="AF22" s="40"/>
      <c r="AG22" s="41"/>
      <c r="AH22" s="30">
        <f t="shared" si="1"/>
        <v>7207</v>
      </c>
      <c r="AI22" s="31"/>
      <c r="AJ22" s="31"/>
      <c r="AK22" s="32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s="7" customFormat="1" ht="19.149999999999999" customHeight="1">
      <c r="A23" s="46" t="s">
        <v>13</v>
      </c>
      <c r="B23" s="47"/>
      <c r="C23" s="47"/>
      <c r="D23" s="47"/>
      <c r="E23" s="47"/>
      <c r="F23" s="47"/>
      <c r="G23" s="36">
        <f>一般会計!K22</f>
        <v>4612899</v>
      </c>
      <c r="H23" s="26"/>
      <c r="I23" s="26"/>
      <c r="J23" s="27"/>
      <c r="K23" s="48">
        <v>5548845</v>
      </c>
      <c r="L23" s="49"/>
      <c r="M23" s="49"/>
      <c r="N23" s="50"/>
      <c r="O23" s="25">
        <f t="shared" si="0"/>
        <v>-935946</v>
      </c>
      <c r="P23" s="26"/>
      <c r="Q23" s="26"/>
      <c r="R23" s="27"/>
      <c r="S23" s="54" t="s">
        <v>25</v>
      </c>
      <c r="T23" s="55"/>
      <c r="U23" s="55"/>
      <c r="V23" s="55"/>
      <c r="W23" s="55"/>
      <c r="X23" s="55"/>
      <c r="Y23" s="55"/>
      <c r="Z23" s="33">
        <f>一般会計!K42</f>
        <v>19820466</v>
      </c>
      <c r="AA23" s="34"/>
      <c r="AB23" s="34"/>
      <c r="AC23" s="35"/>
      <c r="AD23" s="56">
        <v>28510466</v>
      </c>
      <c r="AE23" s="57"/>
      <c r="AF23" s="57"/>
      <c r="AG23" s="58"/>
      <c r="AH23" s="59">
        <f t="shared" si="1"/>
        <v>-8690000</v>
      </c>
      <c r="AI23" s="34"/>
      <c r="AJ23" s="34"/>
      <c r="AK23" s="35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s="7" customFormat="1" ht="19.149999999999999" customHeight="1">
      <c r="A24" s="46" t="s">
        <v>83</v>
      </c>
      <c r="B24" s="47"/>
      <c r="C24" s="47"/>
      <c r="D24" s="47"/>
      <c r="E24" s="47"/>
      <c r="F24" s="47"/>
      <c r="G24" s="36">
        <f>一般会計!K23</f>
        <v>1487885</v>
      </c>
      <c r="H24" s="26"/>
      <c r="I24" s="26"/>
      <c r="J24" s="27"/>
      <c r="K24" s="48">
        <v>0</v>
      </c>
      <c r="L24" s="49"/>
      <c r="M24" s="49"/>
      <c r="N24" s="50"/>
      <c r="O24" s="25">
        <f t="shared" ref="O24" si="3">G24-K24</f>
        <v>1487885</v>
      </c>
      <c r="P24" s="26"/>
      <c r="Q24" s="26"/>
      <c r="R24" s="27"/>
      <c r="S24" s="66" t="s">
        <v>67</v>
      </c>
      <c r="T24" s="67"/>
      <c r="U24" s="67"/>
      <c r="V24" s="67"/>
      <c r="W24" s="67"/>
      <c r="X24" s="67"/>
      <c r="Y24" s="67"/>
      <c r="Z24" s="36">
        <f>一般会計!K43</f>
        <v>20451714</v>
      </c>
      <c r="AA24" s="26"/>
      <c r="AB24" s="26"/>
      <c r="AC24" s="27"/>
      <c r="AD24" s="48">
        <v>20451714</v>
      </c>
      <c r="AE24" s="49"/>
      <c r="AF24" s="49"/>
      <c r="AG24" s="50"/>
      <c r="AH24" s="25">
        <f>Z24-AD24</f>
        <v>0</v>
      </c>
      <c r="AI24" s="26"/>
      <c r="AJ24" s="26"/>
      <c r="AK24" s="27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s="7" customFormat="1" ht="19.149999999999999" customHeight="1">
      <c r="A25" s="46" t="s">
        <v>14</v>
      </c>
      <c r="B25" s="47"/>
      <c r="C25" s="47"/>
      <c r="D25" s="47"/>
      <c r="E25" s="47"/>
      <c r="F25" s="47"/>
      <c r="G25" s="36">
        <f>一般会計!K24</f>
        <v>19820466</v>
      </c>
      <c r="H25" s="26"/>
      <c r="I25" s="26"/>
      <c r="J25" s="27"/>
      <c r="K25" s="48">
        <v>28510466</v>
      </c>
      <c r="L25" s="49"/>
      <c r="M25" s="49"/>
      <c r="N25" s="50"/>
      <c r="O25" s="25">
        <f t="shared" si="0"/>
        <v>-8690000</v>
      </c>
      <c r="P25" s="26"/>
      <c r="Q25" s="26"/>
      <c r="R25" s="27"/>
      <c r="S25" s="60" t="s">
        <v>61</v>
      </c>
      <c r="T25" s="61"/>
      <c r="U25" s="61"/>
      <c r="V25" s="61"/>
      <c r="W25" s="61"/>
      <c r="X25" s="61"/>
      <c r="Y25" s="61"/>
      <c r="Z25" s="62">
        <f>一般会計!K44</f>
        <v>284659342</v>
      </c>
      <c r="AA25" s="52"/>
      <c r="AB25" s="52"/>
      <c r="AC25" s="53"/>
      <c r="AD25" s="63">
        <v>275962135</v>
      </c>
      <c r="AE25" s="64"/>
      <c r="AF25" s="64"/>
      <c r="AG25" s="65"/>
      <c r="AH25" s="51">
        <f t="shared" si="1"/>
        <v>8697207</v>
      </c>
      <c r="AI25" s="52"/>
      <c r="AJ25" s="52"/>
      <c r="AK25" s="53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s="7" customFormat="1" ht="19.149999999999999" customHeight="1">
      <c r="A26" s="46" t="s">
        <v>76</v>
      </c>
      <c r="B26" s="47"/>
      <c r="C26" s="47"/>
      <c r="D26" s="47"/>
      <c r="E26" s="47"/>
      <c r="F26" s="47"/>
      <c r="G26" s="36">
        <f>一般会計!K25</f>
        <v>20451714</v>
      </c>
      <c r="H26" s="26"/>
      <c r="I26" s="26"/>
      <c r="J26" s="27"/>
      <c r="K26" s="48">
        <v>20451714</v>
      </c>
      <c r="L26" s="49"/>
      <c r="M26" s="49"/>
      <c r="N26" s="50"/>
      <c r="O26" s="25">
        <f t="shared" si="0"/>
        <v>0</v>
      </c>
      <c r="P26" s="26"/>
      <c r="Q26" s="26"/>
      <c r="R26" s="27"/>
      <c r="S26" s="28" t="s">
        <v>26</v>
      </c>
      <c r="T26" s="29"/>
      <c r="U26" s="29"/>
      <c r="V26" s="29"/>
      <c r="W26" s="29"/>
      <c r="X26" s="29"/>
      <c r="Y26" s="29"/>
      <c r="Z26" s="42">
        <f>G30-Z16-Z18-Z20-Z22</f>
        <v>198328169</v>
      </c>
      <c r="AA26" s="31"/>
      <c r="AB26" s="31"/>
      <c r="AC26" s="32"/>
      <c r="AD26" s="39">
        <f>K30-AD16-AD18-AD20-AD22</f>
        <v>187177944</v>
      </c>
      <c r="AE26" s="40"/>
      <c r="AF26" s="40"/>
      <c r="AG26" s="41"/>
      <c r="AH26" s="51">
        <f>Z26-AD26</f>
        <v>11150225</v>
      </c>
      <c r="AI26" s="52"/>
      <c r="AJ26" s="52"/>
      <c r="AK26" s="53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s="7" customFormat="1" ht="19.149999999999999" customHeight="1">
      <c r="A27" s="46" t="s">
        <v>77</v>
      </c>
      <c r="B27" s="47"/>
      <c r="C27" s="47"/>
      <c r="D27" s="47"/>
      <c r="E27" s="47"/>
      <c r="F27" s="47"/>
      <c r="G27" s="36">
        <f>一般会計!K26</f>
        <v>284659342</v>
      </c>
      <c r="H27" s="26"/>
      <c r="I27" s="26"/>
      <c r="J27" s="27"/>
      <c r="K27" s="48">
        <v>275962135</v>
      </c>
      <c r="L27" s="49"/>
      <c r="M27" s="49"/>
      <c r="N27" s="50"/>
      <c r="O27" s="25">
        <f>G27-K27</f>
        <v>8697207</v>
      </c>
      <c r="P27" s="26"/>
      <c r="Q27" s="26"/>
      <c r="R27" s="27"/>
      <c r="S27" s="54" t="s">
        <v>58</v>
      </c>
      <c r="T27" s="55"/>
      <c r="U27" s="55"/>
      <c r="V27" s="55"/>
      <c r="W27" s="55"/>
      <c r="X27" s="55"/>
      <c r="Y27" s="55"/>
      <c r="Z27" s="33">
        <f>Z26</f>
        <v>198328169</v>
      </c>
      <c r="AA27" s="34"/>
      <c r="AB27" s="34"/>
      <c r="AC27" s="35"/>
      <c r="AD27" s="56">
        <f>AD26</f>
        <v>187177944</v>
      </c>
      <c r="AE27" s="57"/>
      <c r="AF27" s="57"/>
      <c r="AG27" s="58"/>
      <c r="AH27" s="59">
        <f t="shared" si="1"/>
        <v>11150225</v>
      </c>
      <c r="AI27" s="34"/>
      <c r="AJ27" s="34"/>
      <c r="AK27" s="35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s="7" customFormat="1" ht="18.75" customHeight="1">
      <c r="A28" s="46" t="s">
        <v>56</v>
      </c>
      <c r="B28" s="47"/>
      <c r="C28" s="47"/>
      <c r="D28" s="47"/>
      <c r="E28" s="47"/>
      <c r="F28" s="47"/>
      <c r="G28" s="36">
        <f>一般会計!K27</f>
        <v>15161485</v>
      </c>
      <c r="H28" s="26"/>
      <c r="I28" s="26"/>
      <c r="J28" s="27"/>
      <c r="K28" s="48">
        <v>13668835</v>
      </c>
      <c r="L28" s="49"/>
      <c r="M28" s="49"/>
      <c r="N28" s="50"/>
      <c r="O28" s="25">
        <f>G28-K28</f>
        <v>1492650</v>
      </c>
      <c r="P28" s="26"/>
      <c r="Q28" s="26"/>
      <c r="R28" s="27"/>
      <c r="S28" s="66" t="s">
        <v>59</v>
      </c>
      <c r="T28" s="67"/>
      <c r="U28" s="67"/>
      <c r="V28" s="67"/>
      <c r="W28" s="67"/>
      <c r="X28" s="67"/>
      <c r="Y28" s="67"/>
      <c r="Z28" s="36">
        <f>一般会計!K47</f>
        <v>11157432</v>
      </c>
      <c r="AA28" s="26"/>
      <c r="AB28" s="26"/>
      <c r="AC28" s="27"/>
      <c r="AD28" s="48">
        <v>53399081</v>
      </c>
      <c r="AE28" s="49"/>
      <c r="AF28" s="49"/>
      <c r="AG28" s="50"/>
      <c r="AH28" s="25">
        <f t="shared" si="1"/>
        <v>-42241649</v>
      </c>
      <c r="AI28" s="26"/>
      <c r="AJ28" s="26"/>
      <c r="AK28" s="27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9.149999999999999" customHeight="1">
      <c r="A29" s="46" t="s">
        <v>62</v>
      </c>
      <c r="B29" s="47"/>
      <c r="C29" s="47"/>
      <c r="D29" s="47"/>
      <c r="E29" s="47"/>
      <c r="F29" s="47"/>
      <c r="G29" s="36">
        <f>一般会計!K28</f>
        <v>60000</v>
      </c>
      <c r="H29" s="26"/>
      <c r="I29" s="26"/>
      <c r="J29" s="27"/>
      <c r="K29" s="48">
        <v>60000</v>
      </c>
      <c r="L29" s="49"/>
      <c r="M29" s="49"/>
      <c r="N29" s="50"/>
      <c r="O29" s="25">
        <f>G29-K29</f>
        <v>0</v>
      </c>
      <c r="P29" s="26"/>
      <c r="Q29" s="26"/>
      <c r="R29" s="27"/>
      <c r="S29" s="28" t="s">
        <v>51</v>
      </c>
      <c r="T29" s="29"/>
      <c r="U29" s="29"/>
      <c r="V29" s="29"/>
      <c r="W29" s="29"/>
      <c r="X29" s="29"/>
      <c r="Y29" s="29"/>
      <c r="Z29" s="42">
        <f>Z18+Z20+Z22+Z26</f>
        <v>978956493</v>
      </c>
      <c r="AA29" s="31"/>
      <c r="AB29" s="31"/>
      <c r="AC29" s="32"/>
      <c r="AD29" s="39">
        <f>AD18+AD20+AD22+AD26</f>
        <v>938453665</v>
      </c>
      <c r="AE29" s="40"/>
      <c r="AF29" s="40"/>
      <c r="AG29" s="41"/>
      <c r="AH29" s="30">
        <f t="shared" si="1"/>
        <v>40502828</v>
      </c>
      <c r="AI29" s="31"/>
      <c r="AJ29" s="31"/>
      <c r="AK29" s="32"/>
    </row>
    <row r="30" spans="1:58" s="5" customFormat="1" ht="19.149999999999999" customHeight="1">
      <c r="A30" s="43" t="s">
        <v>33</v>
      </c>
      <c r="B30" s="44"/>
      <c r="C30" s="44"/>
      <c r="D30" s="44"/>
      <c r="E30" s="44"/>
      <c r="F30" s="44"/>
      <c r="G30" s="30">
        <f>G6+G12</f>
        <v>1092635907</v>
      </c>
      <c r="H30" s="31"/>
      <c r="I30" s="31"/>
      <c r="J30" s="32"/>
      <c r="K30" s="45">
        <f>K6+K12</f>
        <v>1034939006</v>
      </c>
      <c r="L30" s="40"/>
      <c r="M30" s="40"/>
      <c r="N30" s="41"/>
      <c r="O30" s="30">
        <f t="shared" si="0"/>
        <v>57696901</v>
      </c>
      <c r="P30" s="31"/>
      <c r="Q30" s="31"/>
      <c r="R30" s="32"/>
      <c r="S30" s="28" t="s">
        <v>35</v>
      </c>
      <c r="T30" s="29"/>
      <c r="U30" s="29"/>
      <c r="V30" s="29"/>
      <c r="W30" s="29"/>
      <c r="X30" s="29"/>
      <c r="Y30" s="29"/>
      <c r="Z30" s="42">
        <f>Z16+Z29</f>
        <v>1092635907</v>
      </c>
      <c r="AA30" s="31"/>
      <c r="AB30" s="31"/>
      <c r="AC30" s="32"/>
      <c r="AD30" s="39">
        <f>AD16+AD29</f>
        <v>1034939006</v>
      </c>
      <c r="AE30" s="40"/>
      <c r="AF30" s="40"/>
      <c r="AG30" s="41"/>
      <c r="AH30" s="30">
        <f t="shared" si="1"/>
        <v>57696901</v>
      </c>
      <c r="AI30" s="31"/>
      <c r="AJ30" s="31"/>
      <c r="AK30" s="32"/>
    </row>
    <row r="31" spans="1:58" s="5" customFormat="1" ht="19.149999999999999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58" ht="18.75" customHeight="1">
      <c r="A32" s="5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18.75" customHeight="1">
      <c r="A33" s="37" t="s">
        <v>55</v>
      </c>
      <c r="B33" s="37"/>
      <c r="C33" s="37"/>
      <c r="D33" s="37"/>
      <c r="E33" s="37"/>
      <c r="F33" s="37"/>
      <c r="G33" s="38">
        <f>一般会計!K52</f>
        <v>341403617</v>
      </c>
      <c r="H33" s="38"/>
      <c r="I33" s="38"/>
      <c r="J33" s="38"/>
      <c r="K33" s="38">
        <v>319706710</v>
      </c>
      <c r="L33" s="38"/>
      <c r="M33" s="38"/>
      <c r="N33" s="38"/>
      <c r="O33" s="38">
        <f>G33-K33</f>
        <v>21696907</v>
      </c>
      <c r="P33" s="38"/>
      <c r="Q33" s="38"/>
      <c r="R33" s="38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</sheetData>
  <mergeCells count="214">
    <mergeCell ref="G7:J7"/>
    <mergeCell ref="K7:N7"/>
    <mergeCell ref="O7:R7"/>
    <mergeCell ref="S8:Y8"/>
    <mergeCell ref="K11:N11"/>
    <mergeCell ref="O11:R11"/>
    <mergeCell ref="S12:Y12"/>
    <mergeCell ref="A14:F14"/>
    <mergeCell ref="G14:J14"/>
    <mergeCell ref="K14:N14"/>
    <mergeCell ref="O14:R14"/>
    <mergeCell ref="A13:F13"/>
    <mergeCell ref="G13:J13"/>
    <mergeCell ref="K13:N13"/>
    <mergeCell ref="O13:R13"/>
    <mergeCell ref="A1:AK1"/>
    <mergeCell ref="A2:AK2"/>
    <mergeCell ref="A6:F6"/>
    <mergeCell ref="G6:J6"/>
    <mergeCell ref="K6:N6"/>
    <mergeCell ref="O6:R6"/>
    <mergeCell ref="AD6:AG6"/>
    <mergeCell ref="S5:Y5"/>
    <mergeCell ref="Z5:AC5"/>
    <mergeCell ref="AD5:AG5"/>
    <mergeCell ref="AH5:AK5"/>
    <mergeCell ref="AE3:AK3"/>
    <mergeCell ref="A4:R4"/>
    <mergeCell ref="S4:AK4"/>
    <mergeCell ref="A5:F5"/>
    <mergeCell ref="G5:J5"/>
    <mergeCell ref="K5:N5"/>
    <mergeCell ref="S6:Y6"/>
    <mergeCell ref="Z6:AC6"/>
    <mergeCell ref="O5:R5"/>
    <mergeCell ref="AH6:AK6"/>
    <mergeCell ref="Z8:AC8"/>
    <mergeCell ref="A8:F8"/>
    <mergeCell ref="G8:J8"/>
    <mergeCell ref="K8:N8"/>
    <mergeCell ref="Z7:AC7"/>
    <mergeCell ref="AD7:AG7"/>
    <mergeCell ref="AH7:AK7"/>
    <mergeCell ref="O8:R8"/>
    <mergeCell ref="AD11:AG11"/>
    <mergeCell ref="AH11:AK11"/>
    <mergeCell ref="S11:Y11"/>
    <mergeCell ref="Z11:AC11"/>
    <mergeCell ref="AD8:AG8"/>
    <mergeCell ref="AH8:AK8"/>
    <mergeCell ref="S9:Y9"/>
    <mergeCell ref="Z9:AC9"/>
    <mergeCell ref="AD9:AG9"/>
    <mergeCell ref="AH9:AK9"/>
    <mergeCell ref="S7:Y7"/>
    <mergeCell ref="A9:F9"/>
    <mergeCell ref="G9:J9"/>
    <mergeCell ref="K9:N9"/>
    <mergeCell ref="O9:R9"/>
    <mergeCell ref="A7:F7"/>
    <mergeCell ref="AD13:AG13"/>
    <mergeCell ref="AH13:AK13"/>
    <mergeCell ref="A11:F11"/>
    <mergeCell ref="G11:J11"/>
    <mergeCell ref="S13:Y13"/>
    <mergeCell ref="Z13:AC13"/>
    <mergeCell ref="S10:Y10"/>
    <mergeCell ref="Z10:AC10"/>
    <mergeCell ref="AD10:AG10"/>
    <mergeCell ref="AH10:AK10"/>
    <mergeCell ref="Z12:AC12"/>
    <mergeCell ref="A10:F10"/>
    <mergeCell ref="G10:J10"/>
    <mergeCell ref="K10:N10"/>
    <mergeCell ref="O10:R10"/>
    <mergeCell ref="AD12:AG12"/>
    <mergeCell ref="AH12:AK12"/>
    <mergeCell ref="A12:F12"/>
    <mergeCell ref="G12:J12"/>
    <mergeCell ref="K12:N12"/>
    <mergeCell ref="O12:R12"/>
    <mergeCell ref="AD14:AG14"/>
    <mergeCell ref="S17:AK17"/>
    <mergeCell ref="AH14:AK14"/>
    <mergeCell ref="AD15:AG15"/>
    <mergeCell ref="AH15:AK15"/>
    <mergeCell ref="S15:Y15"/>
    <mergeCell ref="Z15:AC15"/>
    <mergeCell ref="S14:Y14"/>
    <mergeCell ref="Z14:AC14"/>
    <mergeCell ref="A16:F16"/>
    <mergeCell ref="G16:J16"/>
    <mergeCell ref="K16:N16"/>
    <mergeCell ref="O16:R16"/>
    <mergeCell ref="A17:F17"/>
    <mergeCell ref="G17:J17"/>
    <mergeCell ref="AD19:AG19"/>
    <mergeCell ref="AD18:AG18"/>
    <mergeCell ref="A15:F15"/>
    <mergeCell ref="G15:J15"/>
    <mergeCell ref="K15:N15"/>
    <mergeCell ref="O15:R15"/>
    <mergeCell ref="S16:Y16"/>
    <mergeCell ref="Z16:AC16"/>
    <mergeCell ref="Z18:AC18"/>
    <mergeCell ref="A19:F19"/>
    <mergeCell ref="G19:J19"/>
    <mergeCell ref="K21:N21"/>
    <mergeCell ref="O21:R21"/>
    <mergeCell ref="AH18:AK18"/>
    <mergeCell ref="AD16:AG16"/>
    <mergeCell ref="AH16:AK16"/>
    <mergeCell ref="K17:N17"/>
    <mergeCell ref="O17:R17"/>
    <mergeCell ref="S18:Y18"/>
    <mergeCell ref="Z19:AC19"/>
    <mergeCell ref="AH19:AK19"/>
    <mergeCell ref="K19:N19"/>
    <mergeCell ref="O19:R19"/>
    <mergeCell ref="A20:F20"/>
    <mergeCell ref="G20:J20"/>
    <mergeCell ref="K20:N20"/>
    <mergeCell ref="O20:R20"/>
    <mergeCell ref="A18:F18"/>
    <mergeCell ref="G18:J18"/>
    <mergeCell ref="K18:N18"/>
    <mergeCell ref="O18:R18"/>
    <mergeCell ref="AH22:AK22"/>
    <mergeCell ref="S22:Y22"/>
    <mergeCell ref="Z22:AC22"/>
    <mergeCell ref="A22:F22"/>
    <mergeCell ref="G22:J22"/>
    <mergeCell ref="S21:Y21"/>
    <mergeCell ref="Z21:AC21"/>
    <mergeCell ref="AD21:AG21"/>
    <mergeCell ref="AH21:AK21"/>
    <mergeCell ref="S20:Y20"/>
    <mergeCell ref="Z20:AC20"/>
    <mergeCell ref="AD20:AG20"/>
    <mergeCell ref="AH20:AK20"/>
    <mergeCell ref="S19:Y19"/>
    <mergeCell ref="A21:F21"/>
    <mergeCell ref="G21:J21"/>
    <mergeCell ref="AH23:AK23"/>
    <mergeCell ref="K25:N25"/>
    <mergeCell ref="O25:R25"/>
    <mergeCell ref="A25:F25"/>
    <mergeCell ref="G25:J25"/>
    <mergeCell ref="AD22:AG22"/>
    <mergeCell ref="Z23:AC23"/>
    <mergeCell ref="S24:Y24"/>
    <mergeCell ref="Z24:AC24"/>
    <mergeCell ref="A24:F24"/>
    <mergeCell ref="G24:J24"/>
    <mergeCell ref="K24:N24"/>
    <mergeCell ref="O24:R24"/>
    <mergeCell ref="S25:Y25"/>
    <mergeCell ref="Z25:AC25"/>
    <mergeCell ref="AD25:AG25"/>
    <mergeCell ref="S28:Y28"/>
    <mergeCell ref="AD28:AG28"/>
    <mergeCell ref="A23:F23"/>
    <mergeCell ref="G23:J23"/>
    <mergeCell ref="K22:N22"/>
    <mergeCell ref="O22:R22"/>
    <mergeCell ref="K23:N23"/>
    <mergeCell ref="O23:R23"/>
    <mergeCell ref="AH25:AK25"/>
    <mergeCell ref="S23:Y23"/>
    <mergeCell ref="S26:Y26"/>
    <mergeCell ref="Z26:AC26"/>
    <mergeCell ref="AD24:AG24"/>
    <mergeCell ref="AH24:AK24"/>
    <mergeCell ref="AD27:AG27"/>
    <mergeCell ref="AH27:AK27"/>
    <mergeCell ref="A28:F28"/>
    <mergeCell ref="G28:J28"/>
    <mergeCell ref="K28:N28"/>
    <mergeCell ref="O28:R28"/>
    <mergeCell ref="S27:Y27"/>
    <mergeCell ref="AD26:AG26"/>
    <mergeCell ref="K26:N26"/>
    <mergeCell ref="O26:R26"/>
    <mergeCell ref="AH26:AK26"/>
    <mergeCell ref="K27:N27"/>
    <mergeCell ref="O27:R27"/>
    <mergeCell ref="A27:F27"/>
    <mergeCell ref="G27:J27"/>
    <mergeCell ref="A26:F26"/>
    <mergeCell ref="G26:J26"/>
    <mergeCell ref="AD23:AG23"/>
    <mergeCell ref="AH28:AK28"/>
    <mergeCell ref="S29:Y29"/>
    <mergeCell ref="AH29:AK29"/>
    <mergeCell ref="AH30:AK30"/>
    <mergeCell ref="Z27:AC27"/>
    <mergeCell ref="Z28:AC28"/>
    <mergeCell ref="A33:F33"/>
    <mergeCell ref="G33:J33"/>
    <mergeCell ref="K33:N33"/>
    <mergeCell ref="O33:R33"/>
    <mergeCell ref="AD30:AG30"/>
    <mergeCell ref="Z29:AC29"/>
    <mergeCell ref="AD29:AG29"/>
    <mergeCell ref="A30:F30"/>
    <mergeCell ref="G30:J30"/>
    <mergeCell ref="K30:N30"/>
    <mergeCell ref="O30:R30"/>
    <mergeCell ref="S30:Y30"/>
    <mergeCell ref="Z30:AC30"/>
    <mergeCell ref="A29:F29"/>
    <mergeCell ref="G29:J29"/>
    <mergeCell ref="K29:N29"/>
    <mergeCell ref="O29:R29"/>
  </mergeCells>
  <phoneticPr fontId="1"/>
  <pageMargins left="0.51" right="0.72" top="0.78740157480314965" bottom="0.59055118110236227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topLeftCell="A13" zoomScaleNormal="100" workbookViewId="0">
      <selection activeCell="W44" sqref="W44:AB44"/>
    </sheetView>
  </sheetViews>
  <sheetFormatPr defaultColWidth="2.625" defaultRowHeight="12"/>
  <cols>
    <col min="1" max="1" width="2.625" style="3" customWidth="1"/>
    <col min="2" max="10" width="2.25" style="3" customWidth="1"/>
    <col min="11" max="16" width="2" style="3" customWidth="1"/>
    <col min="17" max="40" width="2" style="4" customWidth="1"/>
    <col min="41" max="46" width="1.875" style="4" customWidth="1"/>
    <col min="47" max="16384" width="2.625" style="3"/>
  </cols>
  <sheetData>
    <row r="1" spans="1:46" ht="21" customHeight="1">
      <c r="A1" s="138" t="s">
        <v>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46" ht="13.5" customHeight="1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ht="13.5" customHeight="1">
      <c r="A3" s="3" t="s">
        <v>27</v>
      </c>
      <c r="AO3" s="150" t="s">
        <v>28</v>
      </c>
      <c r="AP3" s="150"/>
      <c r="AQ3" s="150"/>
      <c r="AR3" s="150"/>
      <c r="AS3" s="150"/>
      <c r="AT3" s="150"/>
    </row>
    <row r="4" spans="1:46" ht="25.5" customHeight="1">
      <c r="A4" s="139" t="s">
        <v>0</v>
      </c>
      <c r="B4" s="140"/>
      <c r="C4" s="140"/>
      <c r="D4" s="140"/>
      <c r="E4" s="140"/>
      <c r="F4" s="140"/>
      <c r="G4" s="140"/>
      <c r="H4" s="140"/>
      <c r="I4" s="140"/>
      <c r="J4" s="141"/>
      <c r="K4" s="142" t="s">
        <v>60</v>
      </c>
      <c r="L4" s="142"/>
      <c r="M4" s="142"/>
      <c r="N4" s="142"/>
      <c r="O4" s="142"/>
      <c r="P4" s="142"/>
      <c r="Q4" s="37" t="s">
        <v>49</v>
      </c>
      <c r="R4" s="37"/>
      <c r="S4" s="37"/>
      <c r="T4" s="37"/>
      <c r="U4" s="37"/>
      <c r="V4" s="37"/>
      <c r="W4" s="146" t="s">
        <v>48</v>
      </c>
      <c r="X4" s="146"/>
      <c r="Y4" s="146"/>
      <c r="Z4" s="146"/>
      <c r="AA4" s="146"/>
      <c r="AB4" s="146"/>
      <c r="AC4" s="37" t="s">
        <v>68</v>
      </c>
      <c r="AD4" s="37"/>
      <c r="AE4" s="37"/>
      <c r="AF4" s="37"/>
      <c r="AG4" s="37"/>
      <c r="AH4" s="37"/>
      <c r="AI4" s="108" t="s">
        <v>69</v>
      </c>
      <c r="AJ4" s="109"/>
      <c r="AK4" s="109"/>
      <c r="AL4" s="109"/>
      <c r="AM4" s="109"/>
      <c r="AN4" s="110"/>
      <c r="AO4" s="107" t="s">
        <v>50</v>
      </c>
      <c r="AP4" s="107"/>
      <c r="AQ4" s="107"/>
      <c r="AR4" s="107"/>
      <c r="AS4" s="107"/>
      <c r="AT4" s="107"/>
    </row>
    <row r="5" spans="1:46" ht="13.5" customHeight="1">
      <c r="A5" s="143" t="s">
        <v>29</v>
      </c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04">
        <f t="shared" ref="K5:K49" si="0">SUM(Q5:AT5)</f>
        <v>211648418</v>
      </c>
      <c r="L5" s="105"/>
      <c r="M5" s="105"/>
      <c r="N5" s="105"/>
      <c r="O5" s="105"/>
      <c r="P5" s="106"/>
      <c r="Q5" s="104">
        <f>SUM(Q6:V10)</f>
        <v>41954085</v>
      </c>
      <c r="R5" s="105"/>
      <c r="S5" s="105"/>
      <c r="T5" s="105"/>
      <c r="U5" s="105"/>
      <c r="V5" s="106"/>
      <c r="W5" s="111">
        <f>SUM(W6:AB10)</f>
        <v>95442131</v>
      </c>
      <c r="X5" s="112"/>
      <c r="Y5" s="112"/>
      <c r="Z5" s="112"/>
      <c r="AA5" s="112"/>
      <c r="AB5" s="113"/>
      <c r="AC5" s="104">
        <f>SUM(AC6:AH10)</f>
        <v>64584977</v>
      </c>
      <c r="AD5" s="105"/>
      <c r="AE5" s="105"/>
      <c r="AF5" s="105"/>
      <c r="AG5" s="105"/>
      <c r="AH5" s="106"/>
      <c r="AI5" s="104">
        <f>SUM(AI6:AN10)</f>
        <v>4002662</v>
      </c>
      <c r="AJ5" s="105"/>
      <c r="AK5" s="105"/>
      <c r="AL5" s="105"/>
      <c r="AM5" s="105"/>
      <c r="AN5" s="106"/>
      <c r="AO5" s="104">
        <f>SUM(AO6:AT10)</f>
        <v>5664563</v>
      </c>
      <c r="AP5" s="105"/>
      <c r="AQ5" s="105"/>
      <c r="AR5" s="105"/>
      <c r="AS5" s="105"/>
      <c r="AT5" s="106"/>
    </row>
    <row r="6" spans="1:46" ht="13.5" customHeight="1">
      <c r="A6" s="144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92">
        <f t="shared" si="0"/>
        <v>140881929</v>
      </c>
      <c r="L6" s="93"/>
      <c r="M6" s="93"/>
      <c r="N6" s="93"/>
      <c r="O6" s="93"/>
      <c r="P6" s="94"/>
      <c r="Q6" s="92">
        <v>19711099</v>
      </c>
      <c r="R6" s="93"/>
      <c r="S6" s="93"/>
      <c r="T6" s="93"/>
      <c r="U6" s="93"/>
      <c r="V6" s="94"/>
      <c r="W6" s="95">
        <v>62318221</v>
      </c>
      <c r="X6" s="96"/>
      <c r="Y6" s="96"/>
      <c r="Z6" s="96"/>
      <c r="AA6" s="96"/>
      <c r="AB6" s="97"/>
      <c r="AC6" s="92">
        <v>49284579</v>
      </c>
      <c r="AD6" s="93"/>
      <c r="AE6" s="93"/>
      <c r="AF6" s="93"/>
      <c r="AG6" s="93"/>
      <c r="AH6" s="94"/>
      <c r="AI6" s="92">
        <v>3937305</v>
      </c>
      <c r="AJ6" s="93"/>
      <c r="AK6" s="93"/>
      <c r="AL6" s="93"/>
      <c r="AM6" s="93"/>
      <c r="AN6" s="94"/>
      <c r="AO6" s="92">
        <v>5630725</v>
      </c>
      <c r="AP6" s="93"/>
      <c r="AQ6" s="93"/>
      <c r="AR6" s="93"/>
      <c r="AS6" s="93"/>
      <c r="AT6" s="94"/>
    </row>
    <row r="7" spans="1:46" ht="13.5" customHeight="1">
      <c r="A7" s="144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92">
        <f t="shared" si="0"/>
        <v>70155152</v>
      </c>
      <c r="L7" s="93"/>
      <c r="M7" s="93"/>
      <c r="N7" s="93"/>
      <c r="O7" s="93"/>
      <c r="P7" s="94"/>
      <c r="Q7" s="92">
        <v>22199686</v>
      </c>
      <c r="R7" s="93"/>
      <c r="S7" s="93"/>
      <c r="T7" s="93"/>
      <c r="U7" s="93"/>
      <c r="V7" s="94"/>
      <c r="W7" s="95">
        <v>32914119</v>
      </c>
      <c r="X7" s="96"/>
      <c r="Y7" s="96"/>
      <c r="Z7" s="96"/>
      <c r="AA7" s="96"/>
      <c r="AB7" s="97"/>
      <c r="AC7" s="92">
        <v>14957587</v>
      </c>
      <c r="AD7" s="93"/>
      <c r="AE7" s="93"/>
      <c r="AF7" s="93"/>
      <c r="AG7" s="93"/>
      <c r="AH7" s="94"/>
      <c r="AI7" s="92">
        <v>65357</v>
      </c>
      <c r="AJ7" s="93"/>
      <c r="AK7" s="93"/>
      <c r="AL7" s="93"/>
      <c r="AM7" s="93"/>
      <c r="AN7" s="94"/>
      <c r="AO7" s="92">
        <v>18403</v>
      </c>
      <c r="AP7" s="93"/>
      <c r="AQ7" s="93"/>
      <c r="AR7" s="93"/>
      <c r="AS7" s="93"/>
      <c r="AT7" s="94"/>
    </row>
    <row r="8" spans="1:46" ht="13.5" customHeight="1">
      <c r="A8" s="144"/>
      <c r="B8" s="14" t="s">
        <v>66</v>
      </c>
      <c r="C8" s="15"/>
      <c r="D8" s="15"/>
      <c r="E8" s="15"/>
      <c r="F8" s="15"/>
      <c r="G8" s="15"/>
      <c r="H8" s="15"/>
      <c r="I8" s="15"/>
      <c r="J8" s="15"/>
      <c r="K8" s="92">
        <f t="shared" si="0"/>
        <v>36371</v>
      </c>
      <c r="L8" s="93"/>
      <c r="M8" s="93"/>
      <c r="N8" s="93"/>
      <c r="O8" s="93"/>
      <c r="P8" s="94"/>
      <c r="Q8" s="92">
        <v>0</v>
      </c>
      <c r="R8" s="93"/>
      <c r="S8" s="93"/>
      <c r="T8" s="93"/>
      <c r="U8" s="93"/>
      <c r="V8" s="94"/>
      <c r="W8" s="95">
        <v>0</v>
      </c>
      <c r="X8" s="96"/>
      <c r="Y8" s="96"/>
      <c r="Z8" s="96"/>
      <c r="AA8" s="96"/>
      <c r="AB8" s="97"/>
      <c r="AC8" s="92">
        <v>36371</v>
      </c>
      <c r="AD8" s="93"/>
      <c r="AE8" s="93"/>
      <c r="AF8" s="93"/>
      <c r="AG8" s="93"/>
      <c r="AH8" s="94"/>
      <c r="AI8" s="92">
        <v>0</v>
      </c>
      <c r="AJ8" s="93"/>
      <c r="AK8" s="93"/>
      <c r="AL8" s="93"/>
      <c r="AM8" s="93"/>
      <c r="AN8" s="94"/>
      <c r="AO8" s="92">
        <v>0</v>
      </c>
      <c r="AP8" s="93"/>
      <c r="AQ8" s="93"/>
      <c r="AR8" s="93"/>
      <c r="AS8" s="93"/>
      <c r="AT8" s="94"/>
    </row>
    <row r="9" spans="1:46" ht="13.5" customHeight="1">
      <c r="A9" s="144"/>
      <c r="B9" s="14" t="s">
        <v>5</v>
      </c>
      <c r="C9" s="15"/>
      <c r="D9" s="15"/>
      <c r="E9" s="15"/>
      <c r="F9" s="15"/>
      <c r="G9" s="15"/>
      <c r="H9" s="15"/>
      <c r="I9" s="15"/>
      <c r="J9" s="15"/>
      <c r="K9" s="92">
        <f t="shared" si="0"/>
        <v>574966</v>
      </c>
      <c r="L9" s="93"/>
      <c r="M9" s="93"/>
      <c r="N9" s="93"/>
      <c r="O9" s="93"/>
      <c r="P9" s="94"/>
      <c r="Q9" s="92">
        <v>43300</v>
      </c>
      <c r="R9" s="93"/>
      <c r="S9" s="93"/>
      <c r="T9" s="93"/>
      <c r="U9" s="93"/>
      <c r="V9" s="94"/>
      <c r="W9" s="95">
        <v>209791</v>
      </c>
      <c r="X9" s="96"/>
      <c r="Y9" s="96"/>
      <c r="Z9" s="96"/>
      <c r="AA9" s="96"/>
      <c r="AB9" s="97"/>
      <c r="AC9" s="92">
        <v>306440</v>
      </c>
      <c r="AD9" s="93"/>
      <c r="AE9" s="93"/>
      <c r="AF9" s="93"/>
      <c r="AG9" s="93"/>
      <c r="AH9" s="94"/>
      <c r="AI9" s="92">
        <v>0</v>
      </c>
      <c r="AJ9" s="93"/>
      <c r="AK9" s="93"/>
      <c r="AL9" s="93"/>
      <c r="AM9" s="93"/>
      <c r="AN9" s="94"/>
      <c r="AO9" s="92">
        <v>15435</v>
      </c>
      <c r="AP9" s="93"/>
      <c r="AQ9" s="93"/>
      <c r="AR9" s="93"/>
      <c r="AS9" s="93"/>
      <c r="AT9" s="94"/>
    </row>
    <row r="10" spans="1:46" ht="13.5" customHeight="1">
      <c r="A10" s="144"/>
      <c r="B10" s="14" t="s">
        <v>37</v>
      </c>
      <c r="C10" s="15"/>
      <c r="D10" s="15"/>
      <c r="E10" s="15"/>
      <c r="F10" s="15"/>
      <c r="G10" s="15"/>
      <c r="H10" s="15"/>
      <c r="I10" s="15"/>
      <c r="J10" s="15"/>
      <c r="K10" s="92">
        <f t="shared" si="0"/>
        <v>0</v>
      </c>
      <c r="L10" s="93"/>
      <c r="M10" s="93"/>
      <c r="N10" s="93"/>
      <c r="O10" s="93"/>
      <c r="P10" s="94"/>
      <c r="Q10" s="92">
        <v>0</v>
      </c>
      <c r="R10" s="93"/>
      <c r="S10" s="93"/>
      <c r="T10" s="93"/>
      <c r="U10" s="93"/>
      <c r="V10" s="94"/>
      <c r="W10" s="95">
        <v>0</v>
      </c>
      <c r="X10" s="96"/>
      <c r="Y10" s="96"/>
      <c r="Z10" s="96"/>
      <c r="AA10" s="96"/>
      <c r="AB10" s="97"/>
      <c r="AC10" s="92">
        <v>0</v>
      </c>
      <c r="AD10" s="93"/>
      <c r="AE10" s="93"/>
      <c r="AF10" s="93"/>
      <c r="AG10" s="93"/>
      <c r="AH10" s="94"/>
      <c r="AI10" s="92">
        <v>0</v>
      </c>
      <c r="AJ10" s="93"/>
      <c r="AK10" s="93"/>
      <c r="AL10" s="93"/>
      <c r="AM10" s="93"/>
      <c r="AN10" s="94"/>
      <c r="AO10" s="92">
        <v>0</v>
      </c>
      <c r="AP10" s="93"/>
      <c r="AQ10" s="93"/>
      <c r="AR10" s="93"/>
      <c r="AS10" s="93"/>
      <c r="AT10" s="94"/>
    </row>
    <row r="11" spans="1:46" ht="13.5" customHeight="1">
      <c r="A11" s="144"/>
      <c r="B11" s="12" t="s">
        <v>6</v>
      </c>
      <c r="C11" s="13"/>
      <c r="D11" s="13"/>
      <c r="E11" s="13"/>
      <c r="F11" s="13"/>
      <c r="G11" s="13"/>
      <c r="H11" s="13"/>
      <c r="I11" s="13"/>
      <c r="J11" s="13"/>
      <c r="K11" s="104">
        <f t="shared" si="0"/>
        <v>880987489</v>
      </c>
      <c r="L11" s="105"/>
      <c r="M11" s="105"/>
      <c r="N11" s="105"/>
      <c r="O11" s="105"/>
      <c r="P11" s="106"/>
      <c r="Q11" s="104">
        <f>Q12+Q16</f>
        <v>79745121</v>
      </c>
      <c r="R11" s="105"/>
      <c r="S11" s="105"/>
      <c r="T11" s="105"/>
      <c r="U11" s="105"/>
      <c r="V11" s="106"/>
      <c r="W11" s="111">
        <f>W12+W16</f>
        <v>564475644</v>
      </c>
      <c r="X11" s="112"/>
      <c r="Y11" s="112"/>
      <c r="Z11" s="112"/>
      <c r="AA11" s="112"/>
      <c r="AB11" s="113"/>
      <c r="AC11" s="104">
        <f>AC12+AC16</f>
        <v>235886473</v>
      </c>
      <c r="AD11" s="105"/>
      <c r="AE11" s="105"/>
      <c r="AF11" s="105"/>
      <c r="AG11" s="105"/>
      <c r="AH11" s="106"/>
      <c r="AI11" s="104">
        <f>AI12+AI16</f>
        <v>1</v>
      </c>
      <c r="AJ11" s="105"/>
      <c r="AK11" s="105"/>
      <c r="AL11" s="105"/>
      <c r="AM11" s="105"/>
      <c r="AN11" s="106"/>
      <c r="AO11" s="104">
        <f>AO12+AO16</f>
        <v>880250</v>
      </c>
      <c r="AP11" s="105"/>
      <c r="AQ11" s="105"/>
      <c r="AR11" s="105"/>
      <c r="AS11" s="105"/>
      <c r="AT11" s="106"/>
    </row>
    <row r="12" spans="1:46" ht="13.5" customHeight="1">
      <c r="A12" s="144"/>
      <c r="B12" s="16" t="s">
        <v>7</v>
      </c>
      <c r="C12" s="17"/>
      <c r="D12" s="17"/>
      <c r="E12" s="17"/>
      <c r="F12" s="17"/>
      <c r="G12" s="17"/>
      <c r="H12" s="17"/>
      <c r="I12" s="17"/>
      <c r="J12" s="17"/>
      <c r="K12" s="135">
        <f t="shared" si="0"/>
        <v>521547913</v>
      </c>
      <c r="L12" s="136"/>
      <c r="M12" s="136"/>
      <c r="N12" s="136"/>
      <c r="O12" s="136"/>
      <c r="P12" s="137"/>
      <c r="Q12" s="135">
        <f>SUM(Q13:V15)</f>
        <v>77655010</v>
      </c>
      <c r="R12" s="136"/>
      <c r="S12" s="136"/>
      <c r="T12" s="136"/>
      <c r="U12" s="136"/>
      <c r="V12" s="137"/>
      <c r="W12" s="147">
        <f>SUM(W13:AB15)</f>
        <v>353733262</v>
      </c>
      <c r="X12" s="148"/>
      <c r="Y12" s="148"/>
      <c r="Z12" s="148"/>
      <c r="AA12" s="148"/>
      <c r="AB12" s="149"/>
      <c r="AC12" s="135">
        <f>SUM(AC13:AH15)</f>
        <v>90159641</v>
      </c>
      <c r="AD12" s="136"/>
      <c r="AE12" s="136"/>
      <c r="AF12" s="136"/>
      <c r="AG12" s="136"/>
      <c r="AH12" s="137"/>
      <c r="AI12" s="135">
        <f>SUM(AI13:AN15)</f>
        <v>0</v>
      </c>
      <c r="AJ12" s="136"/>
      <c r="AK12" s="136"/>
      <c r="AL12" s="136"/>
      <c r="AM12" s="136"/>
      <c r="AN12" s="137"/>
      <c r="AO12" s="135">
        <f>SUM(AO13:AT15)</f>
        <v>0</v>
      </c>
      <c r="AP12" s="136"/>
      <c r="AQ12" s="136"/>
      <c r="AR12" s="136"/>
      <c r="AS12" s="136"/>
      <c r="AT12" s="137"/>
    </row>
    <row r="13" spans="1:46" ht="13.5" customHeight="1">
      <c r="A13" s="144"/>
      <c r="B13" s="14" t="s">
        <v>8</v>
      </c>
      <c r="C13" s="15"/>
      <c r="D13" s="15"/>
      <c r="E13" s="15"/>
      <c r="F13" s="15"/>
      <c r="G13" s="15"/>
      <c r="H13" s="15"/>
      <c r="I13" s="15"/>
      <c r="J13" s="15"/>
      <c r="K13" s="92">
        <f t="shared" si="0"/>
        <v>435966256</v>
      </c>
      <c r="L13" s="93"/>
      <c r="M13" s="93"/>
      <c r="N13" s="93"/>
      <c r="O13" s="93"/>
      <c r="P13" s="94"/>
      <c r="Q13" s="92">
        <v>50465010</v>
      </c>
      <c r="R13" s="93"/>
      <c r="S13" s="93"/>
      <c r="T13" s="93"/>
      <c r="U13" s="93"/>
      <c r="V13" s="94"/>
      <c r="W13" s="95">
        <v>344033262</v>
      </c>
      <c r="X13" s="96"/>
      <c r="Y13" s="96"/>
      <c r="Z13" s="96"/>
      <c r="AA13" s="96"/>
      <c r="AB13" s="97"/>
      <c r="AC13" s="92">
        <v>41467984</v>
      </c>
      <c r="AD13" s="93"/>
      <c r="AE13" s="93"/>
      <c r="AF13" s="93"/>
      <c r="AG13" s="93"/>
      <c r="AH13" s="94"/>
      <c r="AI13" s="92">
        <v>0</v>
      </c>
      <c r="AJ13" s="93"/>
      <c r="AK13" s="93"/>
      <c r="AL13" s="93"/>
      <c r="AM13" s="93"/>
      <c r="AN13" s="94"/>
      <c r="AO13" s="92">
        <v>0</v>
      </c>
      <c r="AP13" s="93"/>
      <c r="AQ13" s="93"/>
      <c r="AR13" s="93"/>
      <c r="AS13" s="93"/>
      <c r="AT13" s="94"/>
    </row>
    <row r="14" spans="1:46" ht="13.5" customHeight="1">
      <c r="A14" s="144"/>
      <c r="B14" s="14" t="s">
        <v>9</v>
      </c>
      <c r="C14" s="15"/>
      <c r="D14" s="15"/>
      <c r="E14" s="15"/>
      <c r="F14" s="15"/>
      <c r="G14" s="15"/>
      <c r="H14" s="15"/>
      <c r="I14" s="15"/>
      <c r="J14" s="15"/>
      <c r="K14" s="92">
        <f t="shared" si="0"/>
        <v>84581657</v>
      </c>
      <c r="L14" s="93"/>
      <c r="M14" s="93"/>
      <c r="N14" s="93"/>
      <c r="O14" s="93"/>
      <c r="P14" s="94"/>
      <c r="Q14" s="92">
        <v>26190000</v>
      </c>
      <c r="R14" s="93"/>
      <c r="S14" s="93"/>
      <c r="T14" s="93"/>
      <c r="U14" s="93"/>
      <c r="V14" s="94"/>
      <c r="W14" s="95">
        <v>9700000</v>
      </c>
      <c r="X14" s="96"/>
      <c r="Y14" s="96"/>
      <c r="Z14" s="96"/>
      <c r="AA14" s="96"/>
      <c r="AB14" s="97"/>
      <c r="AC14" s="92">
        <v>48691657</v>
      </c>
      <c r="AD14" s="93"/>
      <c r="AE14" s="93"/>
      <c r="AF14" s="93"/>
      <c r="AG14" s="93"/>
      <c r="AH14" s="94"/>
      <c r="AI14" s="92">
        <v>0</v>
      </c>
      <c r="AJ14" s="93"/>
      <c r="AK14" s="93"/>
      <c r="AL14" s="93"/>
      <c r="AM14" s="93"/>
      <c r="AN14" s="94"/>
      <c r="AO14" s="92">
        <v>0</v>
      </c>
      <c r="AP14" s="93"/>
      <c r="AQ14" s="93"/>
      <c r="AR14" s="93"/>
      <c r="AS14" s="93"/>
      <c r="AT14" s="94"/>
    </row>
    <row r="15" spans="1:46" ht="13.5" customHeight="1">
      <c r="A15" s="144"/>
      <c r="B15" s="14" t="s">
        <v>38</v>
      </c>
      <c r="C15" s="15"/>
      <c r="D15" s="15"/>
      <c r="E15" s="15"/>
      <c r="F15" s="15"/>
      <c r="G15" s="15"/>
      <c r="H15" s="15"/>
      <c r="I15" s="15"/>
      <c r="J15" s="15"/>
      <c r="K15" s="92">
        <f t="shared" si="0"/>
        <v>1000000</v>
      </c>
      <c r="L15" s="93"/>
      <c r="M15" s="93"/>
      <c r="N15" s="93"/>
      <c r="O15" s="93"/>
      <c r="P15" s="94"/>
      <c r="Q15" s="92">
        <v>1000000</v>
      </c>
      <c r="R15" s="93"/>
      <c r="S15" s="93"/>
      <c r="T15" s="93"/>
      <c r="U15" s="93"/>
      <c r="V15" s="94"/>
      <c r="W15" s="95">
        <v>0</v>
      </c>
      <c r="X15" s="96"/>
      <c r="Y15" s="96"/>
      <c r="Z15" s="96"/>
      <c r="AA15" s="96"/>
      <c r="AB15" s="97"/>
      <c r="AC15" s="92">
        <v>0</v>
      </c>
      <c r="AD15" s="93"/>
      <c r="AE15" s="93"/>
      <c r="AF15" s="93"/>
      <c r="AG15" s="93"/>
      <c r="AH15" s="94"/>
      <c r="AI15" s="92">
        <v>0</v>
      </c>
      <c r="AJ15" s="93"/>
      <c r="AK15" s="93"/>
      <c r="AL15" s="93"/>
      <c r="AM15" s="93"/>
      <c r="AN15" s="94"/>
      <c r="AO15" s="92">
        <v>0</v>
      </c>
      <c r="AP15" s="93"/>
      <c r="AQ15" s="93"/>
      <c r="AR15" s="93"/>
      <c r="AS15" s="93"/>
      <c r="AT15" s="94"/>
    </row>
    <row r="16" spans="1:46" ht="13.5" customHeight="1">
      <c r="A16" s="144"/>
      <c r="B16" s="16" t="s">
        <v>10</v>
      </c>
      <c r="C16" s="17"/>
      <c r="D16" s="17"/>
      <c r="E16" s="17"/>
      <c r="F16" s="17"/>
      <c r="G16" s="17"/>
      <c r="H16" s="17"/>
      <c r="I16" s="17"/>
      <c r="J16" s="17"/>
      <c r="K16" s="135">
        <f t="shared" si="0"/>
        <v>359439576</v>
      </c>
      <c r="L16" s="136"/>
      <c r="M16" s="136"/>
      <c r="N16" s="136"/>
      <c r="O16" s="136"/>
      <c r="P16" s="137"/>
      <c r="Q16" s="135">
        <f>SUM(Q17:V28)</f>
        <v>2090111</v>
      </c>
      <c r="R16" s="136"/>
      <c r="S16" s="136"/>
      <c r="T16" s="136"/>
      <c r="U16" s="136"/>
      <c r="V16" s="137"/>
      <c r="W16" s="147">
        <f>SUM(W17:AB28)</f>
        <v>210742382</v>
      </c>
      <c r="X16" s="148"/>
      <c r="Y16" s="148"/>
      <c r="Z16" s="148"/>
      <c r="AA16" s="148"/>
      <c r="AB16" s="149"/>
      <c r="AC16" s="135">
        <f>SUM(AC17:AH28)</f>
        <v>145726832</v>
      </c>
      <c r="AD16" s="136"/>
      <c r="AE16" s="136"/>
      <c r="AF16" s="136"/>
      <c r="AG16" s="136"/>
      <c r="AH16" s="137"/>
      <c r="AI16" s="135">
        <f>SUM(AI17:AN28)</f>
        <v>1</v>
      </c>
      <c r="AJ16" s="136"/>
      <c r="AK16" s="136"/>
      <c r="AL16" s="136"/>
      <c r="AM16" s="136"/>
      <c r="AN16" s="137"/>
      <c r="AO16" s="135">
        <f>SUM(AO17:AT28)</f>
        <v>880250</v>
      </c>
      <c r="AP16" s="136"/>
      <c r="AQ16" s="136"/>
      <c r="AR16" s="136"/>
      <c r="AS16" s="136"/>
      <c r="AT16" s="137"/>
    </row>
    <row r="17" spans="1:46" ht="13.5" customHeight="1">
      <c r="A17" s="144"/>
      <c r="B17" s="14" t="s">
        <v>70</v>
      </c>
      <c r="C17" s="15"/>
      <c r="D17" s="15"/>
      <c r="E17" s="15"/>
      <c r="F17" s="15"/>
      <c r="G17" s="15"/>
      <c r="H17" s="15"/>
      <c r="I17" s="15"/>
      <c r="J17" s="15"/>
      <c r="K17" s="92">
        <f t="shared" si="0"/>
        <v>4620905</v>
      </c>
      <c r="L17" s="93"/>
      <c r="M17" s="93"/>
      <c r="N17" s="93"/>
      <c r="O17" s="93"/>
      <c r="P17" s="94"/>
      <c r="Q17" s="92">
        <v>0</v>
      </c>
      <c r="R17" s="93"/>
      <c r="S17" s="93"/>
      <c r="T17" s="93"/>
      <c r="U17" s="93"/>
      <c r="V17" s="94"/>
      <c r="W17" s="95">
        <v>0</v>
      </c>
      <c r="X17" s="96"/>
      <c r="Y17" s="96"/>
      <c r="Z17" s="96"/>
      <c r="AA17" s="96"/>
      <c r="AB17" s="97"/>
      <c r="AC17" s="92">
        <v>4620905</v>
      </c>
      <c r="AD17" s="93"/>
      <c r="AE17" s="93"/>
      <c r="AF17" s="93"/>
      <c r="AG17" s="93"/>
      <c r="AH17" s="94"/>
      <c r="AI17" s="92">
        <v>0</v>
      </c>
      <c r="AJ17" s="93"/>
      <c r="AK17" s="93"/>
      <c r="AL17" s="93"/>
      <c r="AM17" s="93"/>
      <c r="AN17" s="94"/>
      <c r="AO17" s="92">
        <v>0</v>
      </c>
      <c r="AP17" s="93"/>
      <c r="AQ17" s="93"/>
      <c r="AR17" s="93"/>
      <c r="AS17" s="93"/>
      <c r="AT17" s="94"/>
    </row>
    <row r="18" spans="1:46" ht="13.5" customHeight="1">
      <c r="A18" s="144"/>
      <c r="B18" s="14" t="s">
        <v>85</v>
      </c>
      <c r="C18" s="15"/>
      <c r="D18" s="15"/>
      <c r="E18" s="15"/>
      <c r="F18" s="15"/>
      <c r="G18" s="15"/>
      <c r="H18" s="15"/>
      <c r="I18" s="15"/>
      <c r="J18" s="15"/>
      <c r="K18" s="92">
        <f t="shared" ref="K18" si="1">SUM(Q18:AT18)</f>
        <v>2113697</v>
      </c>
      <c r="L18" s="93"/>
      <c r="M18" s="93"/>
      <c r="N18" s="93"/>
      <c r="O18" s="93"/>
      <c r="P18" s="94"/>
      <c r="Q18" s="92">
        <v>0</v>
      </c>
      <c r="R18" s="93"/>
      <c r="S18" s="93"/>
      <c r="T18" s="93"/>
      <c r="U18" s="93"/>
      <c r="V18" s="94"/>
      <c r="W18" s="95">
        <v>320997</v>
      </c>
      <c r="X18" s="96"/>
      <c r="Y18" s="96"/>
      <c r="Z18" s="96"/>
      <c r="AA18" s="96"/>
      <c r="AB18" s="97"/>
      <c r="AC18" s="92">
        <v>1792700</v>
      </c>
      <c r="AD18" s="93"/>
      <c r="AE18" s="93"/>
      <c r="AF18" s="93"/>
      <c r="AG18" s="93"/>
      <c r="AH18" s="94"/>
      <c r="AI18" s="92">
        <v>0</v>
      </c>
      <c r="AJ18" s="93"/>
      <c r="AK18" s="93"/>
      <c r="AL18" s="93"/>
      <c r="AM18" s="93"/>
      <c r="AN18" s="94"/>
      <c r="AO18" s="92">
        <v>0</v>
      </c>
      <c r="AP18" s="93"/>
      <c r="AQ18" s="93"/>
      <c r="AR18" s="93"/>
      <c r="AS18" s="93"/>
      <c r="AT18" s="94"/>
    </row>
    <row r="19" spans="1:46" ht="13.5" customHeight="1">
      <c r="A19" s="144"/>
      <c r="B19" s="14" t="s">
        <v>11</v>
      </c>
      <c r="C19" s="15"/>
      <c r="D19" s="15"/>
      <c r="E19" s="15"/>
      <c r="F19" s="15"/>
      <c r="G19" s="15"/>
      <c r="H19" s="15"/>
      <c r="I19" s="15"/>
      <c r="J19" s="15"/>
      <c r="K19" s="92">
        <f t="shared" si="0"/>
        <v>1645755</v>
      </c>
      <c r="L19" s="93"/>
      <c r="M19" s="93"/>
      <c r="N19" s="93"/>
      <c r="O19" s="93"/>
      <c r="P19" s="94"/>
      <c r="Q19" s="92">
        <v>92400</v>
      </c>
      <c r="R19" s="93"/>
      <c r="S19" s="93"/>
      <c r="T19" s="93"/>
      <c r="U19" s="93"/>
      <c r="V19" s="94"/>
      <c r="W19" s="95">
        <v>277590</v>
      </c>
      <c r="X19" s="96"/>
      <c r="Y19" s="96"/>
      <c r="Z19" s="96"/>
      <c r="AA19" s="96"/>
      <c r="AB19" s="97"/>
      <c r="AC19" s="92">
        <v>1275765</v>
      </c>
      <c r="AD19" s="93"/>
      <c r="AE19" s="93"/>
      <c r="AF19" s="93"/>
      <c r="AG19" s="93"/>
      <c r="AH19" s="94"/>
      <c r="AI19" s="92">
        <v>0</v>
      </c>
      <c r="AJ19" s="93"/>
      <c r="AK19" s="93"/>
      <c r="AL19" s="93"/>
      <c r="AM19" s="93"/>
      <c r="AN19" s="94"/>
      <c r="AO19" s="92">
        <v>0</v>
      </c>
      <c r="AP19" s="93"/>
      <c r="AQ19" s="93"/>
      <c r="AR19" s="93"/>
      <c r="AS19" s="93"/>
      <c r="AT19" s="94"/>
    </row>
    <row r="20" spans="1:46" ht="13.5" customHeight="1">
      <c r="A20" s="144"/>
      <c r="B20" s="14" t="s">
        <v>39</v>
      </c>
      <c r="C20" s="15"/>
      <c r="D20" s="15"/>
      <c r="E20" s="15"/>
      <c r="F20" s="15"/>
      <c r="G20" s="15"/>
      <c r="H20" s="15"/>
      <c r="I20" s="15"/>
      <c r="J20" s="15"/>
      <c r="K20" s="92">
        <f t="shared" si="0"/>
        <v>1</v>
      </c>
      <c r="L20" s="93"/>
      <c r="M20" s="93"/>
      <c r="N20" s="93"/>
      <c r="O20" s="93"/>
      <c r="P20" s="94"/>
      <c r="Q20" s="92">
        <v>0</v>
      </c>
      <c r="R20" s="93"/>
      <c r="S20" s="93"/>
      <c r="T20" s="93"/>
      <c r="U20" s="93"/>
      <c r="V20" s="94"/>
      <c r="W20" s="95">
        <v>1</v>
      </c>
      <c r="X20" s="96"/>
      <c r="Y20" s="96"/>
      <c r="Z20" s="96"/>
      <c r="AA20" s="96"/>
      <c r="AB20" s="97"/>
      <c r="AC20" s="92">
        <v>0</v>
      </c>
      <c r="AD20" s="93"/>
      <c r="AE20" s="93"/>
      <c r="AF20" s="93"/>
      <c r="AG20" s="93"/>
      <c r="AH20" s="94"/>
      <c r="AI20" s="92">
        <v>0</v>
      </c>
      <c r="AJ20" s="93"/>
      <c r="AK20" s="93"/>
      <c r="AL20" s="93"/>
      <c r="AM20" s="93"/>
      <c r="AN20" s="94"/>
      <c r="AO20" s="92">
        <v>0</v>
      </c>
      <c r="AP20" s="93"/>
      <c r="AQ20" s="93"/>
      <c r="AR20" s="93"/>
      <c r="AS20" s="93"/>
      <c r="AT20" s="94"/>
    </row>
    <row r="21" spans="1:46" ht="13.5" customHeight="1">
      <c r="A21" s="144"/>
      <c r="B21" s="14" t="s">
        <v>12</v>
      </c>
      <c r="C21" s="15"/>
      <c r="D21" s="15"/>
      <c r="E21" s="15"/>
      <c r="F21" s="15"/>
      <c r="G21" s="15"/>
      <c r="H21" s="15"/>
      <c r="I21" s="15"/>
      <c r="J21" s="15"/>
      <c r="K21" s="92">
        <f t="shared" si="0"/>
        <v>4805427</v>
      </c>
      <c r="L21" s="93"/>
      <c r="M21" s="93"/>
      <c r="N21" s="93"/>
      <c r="O21" s="93"/>
      <c r="P21" s="94"/>
      <c r="Q21" s="92">
        <v>820494</v>
      </c>
      <c r="R21" s="93"/>
      <c r="S21" s="93"/>
      <c r="T21" s="93"/>
      <c r="U21" s="93"/>
      <c r="V21" s="94"/>
      <c r="W21" s="95">
        <v>3499766</v>
      </c>
      <c r="X21" s="96"/>
      <c r="Y21" s="96"/>
      <c r="Z21" s="96"/>
      <c r="AA21" s="96"/>
      <c r="AB21" s="97"/>
      <c r="AC21" s="92">
        <v>485166</v>
      </c>
      <c r="AD21" s="93"/>
      <c r="AE21" s="93"/>
      <c r="AF21" s="93"/>
      <c r="AG21" s="93"/>
      <c r="AH21" s="94"/>
      <c r="AI21" s="92">
        <v>1</v>
      </c>
      <c r="AJ21" s="93"/>
      <c r="AK21" s="93"/>
      <c r="AL21" s="93"/>
      <c r="AM21" s="93"/>
      <c r="AN21" s="94"/>
      <c r="AO21" s="92">
        <v>0</v>
      </c>
      <c r="AP21" s="93"/>
      <c r="AQ21" s="93"/>
      <c r="AR21" s="93"/>
      <c r="AS21" s="93"/>
      <c r="AT21" s="94"/>
    </row>
    <row r="22" spans="1:46" ht="13.5" customHeight="1">
      <c r="A22" s="144"/>
      <c r="B22" s="14" t="s">
        <v>13</v>
      </c>
      <c r="C22" s="15"/>
      <c r="D22" s="15"/>
      <c r="E22" s="15"/>
      <c r="F22" s="15"/>
      <c r="G22" s="15"/>
      <c r="H22" s="15"/>
      <c r="I22" s="15"/>
      <c r="J22" s="15"/>
      <c r="K22" s="92">
        <f t="shared" si="0"/>
        <v>4612899</v>
      </c>
      <c r="L22" s="93"/>
      <c r="M22" s="93"/>
      <c r="N22" s="93"/>
      <c r="O22" s="93"/>
      <c r="P22" s="94"/>
      <c r="Q22" s="92">
        <v>435882</v>
      </c>
      <c r="R22" s="93"/>
      <c r="S22" s="93"/>
      <c r="T22" s="93"/>
      <c r="U22" s="93"/>
      <c r="V22" s="94"/>
      <c r="W22" s="95">
        <v>1760411</v>
      </c>
      <c r="X22" s="96"/>
      <c r="Y22" s="96"/>
      <c r="Z22" s="96"/>
      <c r="AA22" s="96"/>
      <c r="AB22" s="97"/>
      <c r="AC22" s="92">
        <v>2416606</v>
      </c>
      <c r="AD22" s="93"/>
      <c r="AE22" s="93"/>
      <c r="AF22" s="93"/>
      <c r="AG22" s="93"/>
      <c r="AH22" s="94"/>
      <c r="AI22" s="92">
        <v>0</v>
      </c>
      <c r="AJ22" s="93"/>
      <c r="AK22" s="93"/>
      <c r="AL22" s="93"/>
      <c r="AM22" s="93"/>
      <c r="AN22" s="94"/>
      <c r="AO22" s="92">
        <v>0</v>
      </c>
      <c r="AP22" s="93"/>
      <c r="AQ22" s="93"/>
      <c r="AR22" s="93"/>
      <c r="AS22" s="93"/>
      <c r="AT22" s="94"/>
    </row>
    <row r="23" spans="1:46" ht="13.5" customHeight="1">
      <c r="A23" s="144"/>
      <c r="B23" s="14" t="s">
        <v>81</v>
      </c>
      <c r="C23" s="15"/>
      <c r="D23" s="15"/>
      <c r="E23" s="15"/>
      <c r="F23" s="15"/>
      <c r="G23" s="15"/>
      <c r="H23" s="15"/>
      <c r="I23" s="15"/>
      <c r="J23" s="15"/>
      <c r="K23" s="92">
        <f t="shared" ref="K23" si="2">SUM(Q23:AT23)</f>
        <v>1487885</v>
      </c>
      <c r="L23" s="93"/>
      <c r="M23" s="93"/>
      <c r="N23" s="93"/>
      <c r="O23" s="93"/>
      <c r="P23" s="94"/>
      <c r="Q23" s="92">
        <v>741335</v>
      </c>
      <c r="R23" s="93"/>
      <c r="S23" s="93"/>
      <c r="T23" s="93"/>
      <c r="U23" s="93"/>
      <c r="V23" s="94"/>
      <c r="W23" s="95">
        <v>746550</v>
      </c>
      <c r="X23" s="96"/>
      <c r="Y23" s="96"/>
      <c r="Z23" s="96"/>
      <c r="AA23" s="96"/>
      <c r="AB23" s="97"/>
      <c r="AC23" s="92">
        <v>0</v>
      </c>
      <c r="AD23" s="93"/>
      <c r="AE23" s="93"/>
      <c r="AF23" s="93"/>
      <c r="AG23" s="93"/>
      <c r="AH23" s="94"/>
      <c r="AI23" s="92">
        <v>0</v>
      </c>
      <c r="AJ23" s="93"/>
      <c r="AK23" s="93"/>
      <c r="AL23" s="93"/>
      <c r="AM23" s="93"/>
      <c r="AN23" s="94"/>
      <c r="AO23" s="92">
        <v>0</v>
      </c>
      <c r="AP23" s="93"/>
      <c r="AQ23" s="93"/>
      <c r="AR23" s="93"/>
      <c r="AS23" s="93"/>
      <c r="AT23" s="94"/>
    </row>
    <row r="24" spans="1:46" ht="13.5" customHeight="1">
      <c r="A24" s="144"/>
      <c r="B24" s="14" t="s">
        <v>63</v>
      </c>
      <c r="C24" s="15"/>
      <c r="D24" s="15"/>
      <c r="E24" s="15"/>
      <c r="F24" s="15"/>
      <c r="G24" s="15"/>
      <c r="H24" s="15"/>
      <c r="I24" s="15"/>
      <c r="J24" s="15"/>
      <c r="K24" s="92">
        <f t="shared" si="0"/>
        <v>19820466</v>
      </c>
      <c r="L24" s="93"/>
      <c r="M24" s="93"/>
      <c r="N24" s="93"/>
      <c r="O24" s="93"/>
      <c r="P24" s="94"/>
      <c r="Q24" s="92">
        <v>0</v>
      </c>
      <c r="R24" s="93"/>
      <c r="S24" s="93"/>
      <c r="T24" s="93"/>
      <c r="U24" s="93"/>
      <c r="V24" s="94"/>
      <c r="W24" s="95">
        <v>0</v>
      </c>
      <c r="X24" s="96"/>
      <c r="Y24" s="96"/>
      <c r="Z24" s="96"/>
      <c r="AA24" s="96"/>
      <c r="AB24" s="97"/>
      <c r="AC24" s="92">
        <v>19820466</v>
      </c>
      <c r="AD24" s="93"/>
      <c r="AE24" s="93"/>
      <c r="AF24" s="93"/>
      <c r="AG24" s="93"/>
      <c r="AH24" s="94"/>
      <c r="AI24" s="92">
        <v>0</v>
      </c>
      <c r="AJ24" s="93"/>
      <c r="AK24" s="93"/>
      <c r="AL24" s="93"/>
      <c r="AM24" s="93"/>
      <c r="AN24" s="94"/>
      <c r="AO24" s="92">
        <v>0</v>
      </c>
      <c r="AP24" s="93"/>
      <c r="AQ24" s="93"/>
      <c r="AR24" s="93"/>
      <c r="AS24" s="93"/>
      <c r="AT24" s="94"/>
    </row>
    <row r="25" spans="1:46" ht="13.5" customHeight="1">
      <c r="A25" s="144"/>
      <c r="B25" s="14" t="s">
        <v>78</v>
      </c>
      <c r="C25" s="15"/>
      <c r="D25" s="15"/>
      <c r="E25" s="15"/>
      <c r="F25" s="15"/>
      <c r="G25" s="15"/>
      <c r="H25" s="15"/>
      <c r="I25" s="15"/>
      <c r="J25" s="15"/>
      <c r="K25" s="92">
        <f t="shared" si="0"/>
        <v>20451714</v>
      </c>
      <c r="L25" s="93"/>
      <c r="M25" s="93"/>
      <c r="N25" s="93"/>
      <c r="O25" s="93"/>
      <c r="P25" s="94"/>
      <c r="Q25" s="92">
        <v>0</v>
      </c>
      <c r="R25" s="93"/>
      <c r="S25" s="93"/>
      <c r="T25" s="93"/>
      <c r="U25" s="93"/>
      <c r="V25" s="94"/>
      <c r="W25" s="95">
        <v>0</v>
      </c>
      <c r="X25" s="96"/>
      <c r="Y25" s="96"/>
      <c r="Z25" s="96"/>
      <c r="AA25" s="96"/>
      <c r="AB25" s="97"/>
      <c r="AC25" s="92">
        <v>20451714</v>
      </c>
      <c r="AD25" s="93"/>
      <c r="AE25" s="93"/>
      <c r="AF25" s="93"/>
      <c r="AG25" s="93"/>
      <c r="AH25" s="94"/>
      <c r="AI25" s="92">
        <v>0</v>
      </c>
      <c r="AJ25" s="93"/>
      <c r="AK25" s="93"/>
      <c r="AL25" s="93"/>
      <c r="AM25" s="93"/>
      <c r="AN25" s="94"/>
      <c r="AO25" s="92">
        <v>0</v>
      </c>
      <c r="AP25" s="93"/>
      <c r="AQ25" s="93"/>
      <c r="AR25" s="93"/>
      <c r="AS25" s="93"/>
      <c r="AT25" s="94"/>
    </row>
    <row r="26" spans="1:46" ht="13.5" customHeight="1">
      <c r="A26" s="144"/>
      <c r="B26" s="14" t="s">
        <v>79</v>
      </c>
      <c r="C26" s="15"/>
      <c r="D26" s="15"/>
      <c r="E26" s="15"/>
      <c r="F26" s="15"/>
      <c r="G26" s="15"/>
      <c r="H26" s="15"/>
      <c r="I26" s="15"/>
      <c r="J26" s="15"/>
      <c r="K26" s="92">
        <f t="shared" si="0"/>
        <v>284659342</v>
      </c>
      <c r="L26" s="93"/>
      <c r="M26" s="93"/>
      <c r="N26" s="93"/>
      <c r="O26" s="93"/>
      <c r="P26" s="94"/>
      <c r="Q26" s="92">
        <v>0</v>
      </c>
      <c r="R26" s="93"/>
      <c r="S26" s="93"/>
      <c r="T26" s="93"/>
      <c r="U26" s="93"/>
      <c r="V26" s="94"/>
      <c r="W26" s="95">
        <v>195956862</v>
      </c>
      <c r="X26" s="96"/>
      <c r="Y26" s="96"/>
      <c r="Z26" s="96"/>
      <c r="AA26" s="96"/>
      <c r="AB26" s="97"/>
      <c r="AC26" s="92">
        <v>88702480</v>
      </c>
      <c r="AD26" s="93"/>
      <c r="AE26" s="93"/>
      <c r="AF26" s="93"/>
      <c r="AG26" s="93"/>
      <c r="AH26" s="94"/>
      <c r="AI26" s="92">
        <v>0</v>
      </c>
      <c r="AJ26" s="93"/>
      <c r="AK26" s="93"/>
      <c r="AL26" s="93"/>
      <c r="AM26" s="93"/>
      <c r="AN26" s="94"/>
      <c r="AO26" s="92">
        <v>0</v>
      </c>
      <c r="AP26" s="93"/>
      <c r="AQ26" s="93"/>
      <c r="AR26" s="93"/>
      <c r="AS26" s="93"/>
      <c r="AT26" s="94"/>
    </row>
    <row r="27" spans="1:46" ht="13.5" customHeight="1">
      <c r="A27" s="144"/>
      <c r="B27" s="14" t="s">
        <v>56</v>
      </c>
      <c r="C27" s="15"/>
      <c r="D27" s="15"/>
      <c r="E27" s="15"/>
      <c r="F27" s="15"/>
      <c r="G27" s="15"/>
      <c r="H27" s="15"/>
      <c r="I27" s="15"/>
      <c r="J27" s="15"/>
      <c r="K27" s="92">
        <f t="shared" si="0"/>
        <v>15161485</v>
      </c>
      <c r="L27" s="93"/>
      <c r="M27" s="93"/>
      <c r="N27" s="93"/>
      <c r="O27" s="93"/>
      <c r="P27" s="94"/>
      <c r="Q27" s="92">
        <v>0</v>
      </c>
      <c r="R27" s="93"/>
      <c r="S27" s="93"/>
      <c r="T27" s="93"/>
      <c r="U27" s="93"/>
      <c r="V27" s="94"/>
      <c r="W27" s="95">
        <v>8160205</v>
      </c>
      <c r="X27" s="96"/>
      <c r="Y27" s="96"/>
      <c r="Z27" s="96"/>
      <c r="AA27" s="96"/>
      <c r="AB27" s="97"/>
      <c r="AC27" s="92">
        <v>6141030</v>
      </c>
      <c r="AD27" s="93"/>
      <c r="AE27" s="93"/>
      <c r="AF27" s="93"/>
      <c r="AG27" s="93"/>
      <c r="AH27" s="94"/>
      <c r="AI27" s="92">
        <v>0</v>
      </c>
      <c r="AJ27" s="93"/>
      <c r="AK27" s="93"/>
      <c r="AL27" s="93"/>
      <c r="AM27" s="93"/>
      <c r="AN27" s="94"/>
      <c r="AO27" s="92">
        <v>860250</v>
      </c>
      <c r="AP27" s="93"/>
      <c r="AQ27" s="93"/>
      <c r="AR27" s="93"/>
      <c r="AS27" s="93"/>
      <c r="AT27" s="94"/>
    </row>
    <row r="28" spans="1:46" ht="13.5" customHeight="1" thickBot="1">
      <c r="A28" s="144"/>
      <c r="B28" s="18" t="s">
        <v>62</v>
      </c>
      <c r="C28" s="15"/>
      <c r="D28" s="15"/>
      <c r="E28" s="15"/>
      <c r="F28" s="15"/>
      <c r="G28" s="15"/>
      <c r="H28" s="15"/>
      <c r="I28" s="15"/>
      <c r="J28" s="15"/>
      <c r="K28" s="92">
        <f t="shared" si="0"/>
        <v>60000</v>
      </c>
      <c r="L28" s="93"/>
      <c r="M28" s="93"/>
      <c r="N28" s="93"/>
      <c r="O28" s="93"/>
      <c r="P28" s="94"/>
      <c r="Q28" s="92">
        <v>0</v>
      </c>
      <c r="R28" s="93"/>
      <c r="S28" s="93"/>
      <c r="T28" s="93"/>
      <c r="U28" s="93"/>
      <c r="V28" s="94"/>
      <c r="W28" s="95">
        <v>20000</v>
      </c>
      <c r="X28" s="96"/>
      <c r="Y28" s="96"/>
      <c r="Z28" s="96"/>
      <c r="AA28" s="96"/>
      <c r="AB28" s="97"/>
      <c r="AC28" s="92">
        <v>20000</v>
      </c>
      <c r="AD28" s="93"/>
      <c r="AE28" s="93"/>
      <c r="AF28" s="93"/>
      <c r="AG28" s="93"/>
      <c r="AH28" s="94"/>
      <c r="AI28" s="92">
        <v>0</v>
      </c>
      <c r="AJ28" s="93"/>
      <c r="AK28" s="93"/>
      <c r="AL28" s="93"/>
      <c r="AM28" s="93"/>
      <c r="AN28" s="94"/>
      <c r="AO28" s="92">
        <v>20000</v>
      </c>
      <c r="AP28" s="93"/>
      <c r="AQ28" s="93"/>
      <c r="AR28" s="93"/>
      <c r="AS28" s="93"/>
      <c r="AT28" s="94"/>
    </row>
    <row r="29" spans="1:46" ht="13.5" customHeight="1" thickBot="1">
      <c r="A29" s="145"/>
      <c r="B29" s="120" t="s">
        <v>71</v>
      </c>
      <c r="C29" s="121"/>
      <c r="D29" s="121"/>
      <c r="E29" s="121"/>
      <c r="F29" s="121"/>
      <c r="G29" s="121"/>
      <c r="H29" s="121"/>
      <c r="I29" s="121"/>
      <c r="J29" s="122"/>
      <c r="K29" s="98">
        <f t="shared" si="0"/>
        <v>1092635907</v>
      </c>
      <c r="L29" s="99"/>
      <c r="M29" s="99"/>
      <c r="N29" s="99"/>
      <c r="O29" s="99"/>
      <c r="P29" s="100"/>
      <c r="Q29" s="98">
        <f>Q5+Q11</f>
        <v>121699206</v>
      </c>
      <c r="R29" s="99"/>
      <c r="S29" s="99"/>
      <c r="T29" s="99"/>
      <c r="U29" s="99"/>
      <c r="V29" s="100"/>
      <c r="W29" s="123">
        <f>W5+W11</f>
        <v>659917775</v>
      </c>
      <c r="X29" s="124"/>
      <c r="Y29" s="124"/>
      <c r="Z29" s="124"/>
      <c r="AA29" s="124"/>
      <c r="AB29" s="125"/>
      <c r="AC29" s="98">
        <f>AC5+AC11</f>
        <v>300471450</v>
      </c>
      <c r="AD29" s="99"/>
      <c r="AE29" s="99"/>
      <c r="AF29" s="99"/>
      <c r="AG29" s="99"/>
      <c r="AH29" s="100"/>
      <c r="AI29" s="98">
        <f>AI5+AI11</f>
        <v>4002663</v>
      </c>
      <c r="AJ29" s="99"/>
      <c r="AK29" s="99"/>
      <c r="AL29" s="99"/>
      <c r="AM29" s="99"/>
      <c r="AN29" s="100"/>
      <c r="AO29" s="98">
        <f>AO5+AO11</f>
        <v>6544813</v>
      </c>
      <c r="AP29" s="99"/>
      <c r="AQ29" s="99"/>
      <c r="AR29" s="99"/>
      <c r="AS29" s="99"/>
      <c r="AT29" s="100"/>
    </row>
    <row r="30" spans="1:46" ht="13.5" customHeight="1">
      <c r="A30" s="132" t="s">
        <v>30</v>
      </c>
      <c r="B30" s="19" t="s">
        <v>15</v>
      </c>
      <c r="C30" s="20"/>
      <c r="D30" s="20"/>
      <c r="E30" s="20"/>
      <c r="F30" s="20"/>
      <c r="G30" s="20"/>
      <c r="H30" s="20"/>
      <c r="I30" s="20"/>
      <c r="J30" s="20"/>
      <c r="K30" s="101">
        <f t="shared" si="0"/>
        <v>47317929</v>
      </c>
      <c r="L30" s="102"/>
      <c r="M30" s="102"/>
      <c r="N30" s="102"/>
      <c r="O30" s="102"/>
      <c r="P30" s="103"/>
      <c r="Q30" s="101">
        <f>SUM(Q31:V32)</f>
        <v>29497812</v>
      </c>
      <c r="R30" s="102"/>
      <c r="S30" s="102"/>
      <c r="T30" s="102"/>
      <c r="U30" s="102"/>
      <c r="V30" s="103"/>
      <c r="W30" s="129">
        <f>SUM(W31:AB32)</f>
        <v>6299195</v>
      </c>
      <c r="X30" s="130"/>
      <c r="Y30" s="130"/>
      <c r="Z30" s="130"/>
      <c r="AA30" s="130"/>
      <c r="AB30" s="131"/>
      <c r="AC30" s="101">
        <f>SUM(AC31:AH32)</f>
        <v>3714795</v>
      </c>
      <c r="AD30" s="102"/>
      <c r="AE30" s="102"/>
      <c r="AF30" s="102"/>
      <c r="AG30" s="102"/>
      <c r="AH30" s="103"/>
      <c r="AI30" s="101">
        <f>SUM(AI31:AN32)</f>
        <v>2141564</v>
      </c>
      <c r="AJ30" s="102"/>
      <c r="AK30" s="102"/>
      <c r="AL30" s="102"/>
      <c r="AM30" s="102"/>
      <c r="AN30" s="103"/>
      <c r="AO30" s="101">
        <f>SUM(AO31:AT32)</f>
        <v>5664563</v>
      </c>
      <c r="AP30" s="102"/>
      <c r="AQ30" s="102"/>
      <c r="AR30" s="102"/>
      <c r="AS30" s="102"/>
      <c r="AT30" s="103"/>
    </row>
    <row r="31" spans="1:46" ht="13.5" customHeight="1">
      <c r="A31" s="133"/>
      <c r="B31" s="14" t="s">
        <v>16</v>
      </c>
      <c r="C31" s="15"/>
      <c r="D31" s="15"/>
      <c r="E31" s="15"/>
      <c r="F31" s="15"/>
      <c r="G31" s="15"/>
      <c r="H31" s="15"/>
      <c r="I31" s="15"/>
      <c r="J31" s="15"/>
      <c r="K31" s="92">
        <f t="shared" si="0"/>
        <v>40848705</v>
      </c>
      <c r="L31" s="93"/>
      <c r="M31" s="93"/>
      <c r="N31" s="93"/>
      <c r="O31" s="93"/>
      <c r="P31" s="94"/>
      <c r="Q31" s="92">
        <v>29497812</v>
      </c>
      <c r="R31" s="93"/>
      <c r="S31" s="93"/>
      <c r="T31" s="93"/>
      <c r="U31" s="93"/>
      <c r="V31" s="94"/>
      <c r="W31" s="95">
        <v>5451616</v>
      </c>
      <c r="X31" s="96"/>
      <c r="Y31" s="96"/>
      <c r="Z31" s="96"/>
      <c r="AA31" s="96"/>
      <c r="AB31" s="97"/>
      <c r="AC31" s="92">
        <v>3714795</v>
      </c>
      <c r="AD31" s="93"/>
      <c r="AE31" s="93"/>
      <c r="AF31" s="93"/>
      <c r="AG31" s="93"/>
      <c r="AH31" s="94"/>
      <c r="AI31" s="92">
        <v>891564</v>
      </c>
      <c r="AJ31" s="93"/>
      <c r="AK31" s="93"/>
      <c r="AL31" s="93"/>
      <c r="AM31" s="93"/>
      <c r="AN31" s="94"/>
      <c r="AO31" s="92">
        <v>1292918</v>
      </c>
      <c r="AP31" s="93"/>
      <c r="AQ31" s="93"/>
      <c r="AR31" s="93"/>
      <c r="AS31" s="93"/>
      <c r="AT31" s="94"/>
    </row>
    <row r="32" spans="1:46" ht="13.5" customHeight="1">
      <c r="A32" s="133"/>
      <c r="B32" s="14" t="s">
        <v>17</v>
      </c>
      <c r="C32" s="15"/>
      <c r="D32" s="15"/>
      <c r="E32" s="15"/>
      <c r="F32" s="15"/>
      <c r="G32" s="15"/>
      <c r="H32" s="15"/>
      <c r="I32" s="15"/>
      <c r="J32" s="15"/>
      <c r="K32" s="92">
        <f t="shared" si="0"/>
        <v>6469224</v>
      </c>
      <c r="L32" s="93"/>
      <c r="M32" s="93"/>
      <c r="N32" s="93"/>
      <c r="O32" s="93"/>
      <c r="P32" s="94"/>
      <c r="Q32" s="92">
        <v>0</v>
      </c>
      <c r="R32" s="93"/>
      <c r="S32" s="93"/>
      <c r="T32" s="93"/>
      <c r="U32" s="93"/>
      <c r="V32" s="94"/>
      <c r="W32" s="95">
        <v>847579</v>
      </c>
      <c r="X32" s="96"/>
      <c r="Y32" s="96"/>
      <c r="Z32" s="96"/>
      <c r="AA32" s="96"/>
      <c r="AB32" s="97"/>
      <c r="AC32" s="92">
        <v>0</v>
      </c>
      <c r="AD32" s="93"/>
      <c r="AE32" s="93"/>
      <c r="AF32" s="93"/>
      <c r="AG32" s="93"/>
      <c r="AH32" s="94"/>
      <c r="AI32" s="92">
        <v>1250000</v>
      </c>
      <c r="AJ32" s="93"/>
      <c r="AK32" s="93"/>
      <c r="AL32" s="93"/>
      <c r="AM32" s="93"/>
      <c r="AN32" s="94"/>
      <c r="AO32" s="92">
        <v>4371645</v>
      </c>
      <c r="AP32" s="93"/>
      <c r="AQ32" s="93"/>
      <c r="AR32" s="93"/>
      <c r="AS32" s="93"/>
      <c r="AT32" s="94"/>
    </row>
    <row r="33" spans="1:46" ht="13.5" customHeight="1">
      <c r="A33" s="133"/>
      <c r="B33" s="12" t="s">
        <v>18</v>
      </c>
      <c r="C33" s="13"/>
      <c r="D33" s="13"/>
      <c r="E33" s="13"/>
      <c r="F33" s="13"/>
      <c r="G33" s="13"/>
      <c r="H33" s="13"/>
      <c r="I33" s="13"/>
      <c r="J33" s="13"/>
      <c r="K33" s="104">
        <f t="shared" si="0"/>
        <v>66361485</v>
      </c>
      <c r="L33" s="105"/>
      <c r="M33" s="105"/>
      <c r="N33" s="105"/>
      <c r="O33" s="105"/>
      <c r="P33" s="106"/>
      <c r="Q33" s="104">
        <f>SUM(Q34:V35)</f>
        <v>0</v>
      </c>
      <c r="R33" s="105"/>
      <c r="S33" s="105"/>
      <c r="T33" s="105"/>
      <c r="U33" s="105"/>
      <c r="V33" s="106"/>
      <c r="W33" s="111">
        <f>SUM(W34:AB35)</f>
        <v>59360205</v>
      </c>
      <c r="X33" s="112"/>
      <c r="Y33" s="112"/>
      <c r="Z33" s="112"/>
      <c r="AA33" s="112"/>
      <c r="AB33" s="113"/>
      <c r="AC33" s="104">
        <f>SUM(AC34:AH35)</f>
        <v>6141030</v>
      </c>
      <c r="AD33" s="105"/>
      <c r="AE33" s="105"/>
      <c r="AF33" s="105"/>
      <c r="AG33" s="105"/>
      <c r="AH33" s="106"/>
      <c r="AI33" s="104">
        <f>SUM(AI34:AN35)</f>
        <v>0</v>
      </c>
      <c r="AJ33" s="105"/>
      <c r="AK33" s="105"/>
      <c r="AL33" s="105"/>
      <c r="AM33" s="105"/>
      <c r="AN33" s="106"/>
      <c r="AO33" s="104">
        <f>SUM(AO34:AT35)</f>
        <v>860250</v>
      </c>
      <c r="AP33" s="105"/>
      <c r="AQ33" s="105"/>
      <c r="AR33" s="105"/>
      <c r="AS33" s="105"/>
      <c r="AT33" s="106"/>
    </row>
    <row r="34" spans="1:46" ht="13.5" customHeight="1">
      <c r="A34" s="133"/>
      <c r="B34" s="14" t="s">
        <v>40</v>
      </c>
      <c r="C34" s="15"/>
      <c r="D34" s="15"/>
      <c r="E34" s="15"/>
      <c r="F34" s="15"/>
      <c r="G34" s="15"/>
      <c r="H34" s="15"/>
      <c r="I34" s="15"/>
      <c r="J34" s="15"/>
      <c r="K34" s="92">
        <f t="shared" si="0"/>
        <v>51200000</v>
      </c>
      <c r="L34" s="93"/>
      <c r="M34" s="93"/>
      <c r="N34" s="93"/>
      <c r="O34" s="93"/>
      <c r="P34" s="94"/>
      <c r="Q34" s="92">
        <v>0</v>
      </c>
      <c r="R34" s="93"/>
      <c r="S34" s="93"/>
      <c r="T34" s="93"/>
      <c r="U34" s="93"/>
      <c r="V34" s="94"/>
      <c r="W34" s="95">
        <v>51200000</v>
      </c>
      <c r="X34" s="96"/>
      <c r="Y34" s="96"/>
      <c r="Z34" s="96"/>
      <c r="AA34" s="96"/>
      <c r="AB34" s="97"/>
      <c r="AC34" s="92">
        <v>0</v>
      </c>
      <c r="AD34" s="93"/>
      <c r="AE34" s="93"/>
      <c r="AF34" s="93"/>
      <c r="AG34" s="93"/>
      <c r="AH34" s="94"/>
      <c r="AI34" s="92">
        <v>0</v>
      </c>
      <c r="AJ34" s="93"/>
      <c r="AK34" s="93"/>
      <c r="AL34" s="93"/>
      <c r="AM34" s="93"/>
      <c r="AN34" s="94"/>
      <c r="AO34" s="92">
        <v>0</v>
      </c>
      <c r="AP34" s="93"/>
      <c r="AQ34" s="93"/>
      <c r="AR34" s="93"/>
      <c r="AS34" s="93"/>
      <c r="AT34" s="94"/>
    </row>
    <row r="35" spans="1:46" ht="13.5" customHeight="1" thickBot="1">
      <c r="A35" s="133"/>
      <c r="B35" s="14" t="s">
        <v>19</v>
      </c>
      <c r="C35" s="15"/>
      <c r="D35" s="15"/>
      <c r="E35" s="15"/>
      <c r="F35" s="15"/>
      <c r="G35" s="15"/>
      <c r="H35" s="15"/>
      <c r="I35" s="15"/>
      <c r="J35" s="15"/>
      <c r="K35" s="92">
        <f t="shared" si="0"/>
        <v>15161485</v>
      </c>
      <c r="L35" s="93"/>
      <c r="M35" s="93"/>
      <c r="N35" s="93"/>
      <c r="O35" s="93"/>
      <c r="P35" s="94"/>
      <c r="Q35" s="92">
        <v>0</v>
      </c>
      <c r="R35" s="93"/>
      <c r="S35" s="93"/>
      <c r="T35" s="93"/>
      <c r="U35" s="93"/>
      <c r="V35" s="94"/>
      <c r="W35" s="95">
        <v>8160205</v>
      </c>
      <c r="X35" s="96"/>
      <c r="Y35" s="96"/>
      <c r="Z35" s="96"/>
      <c r="AA35" s="96"/>
      <c r="AB35" s="97"/>
      <c r="AC35" s="92">
        <v>6141030</v>
      </c>
      <c r="AD35" s="93"/>
      <c r="AE35" s="93"/>
      <c r="AF35" s="93"/>
      <c r="AG35" s="93"/>
      <c r="AH35" s="94"/>
      <c r="AI35" s="92">
        <v>0</v>
      </c>
      <c r="AJ35" s="93"/>
      <c r="AK35" s="93"/>
      <c r="AL35" s="93"/>
      <c r="AM35" s="93"/>
      <c r="AN35" s="94"/>
      <c r="AO35" s="92">
        <v>860250</v>
      </c>
      <c r="AP35" s="93"/>
      <c r="AQ35" s="93"/>
      <c r="AR35" s="93"/>
      <c r="AS35" s="93"/>
      <c r="AT35" s="94"/>
    </row>
    <row r="36" spans="1:46" ht="13.5" customHeight="1" thickBot="1">
      <c r="A36" s="134"/>
      <c r="B36" s="120" t="s">
        <v>72</v>
      </c>
      <c r="C36" s="121"/>
      <c r="D36" s="121"/>
      <c r="E36" s="121"/>
      <c r="F36" s="121"/>
      <c r="G36" s="121"/>
      <c r="H36" s="121"/>
      <c r="I36" s="121"/>
      <c r="J36" s="122"/>
      <c r="K36" s="98">
        <f t="shared" si="0"/>
        <v>113679414</v>
      </c>
      <c r="L36" s="99"/>
      <c r="M36" s="99"/>
      <c r="N36" s="99"/>
      <c r="O36" s="99"/>
      <c r="P36" s="100"/>
      <c r="Q36" s="98">
        <f>Q30+Q33</f>
        <v>29497812</v>
      </c>
      <c r="R36" s="99"/>
      <c r="S36" s="99"/>
      <c r="T36" s="99"/>
      <c r="U36" s="99"/>
      <c r="V36" s="100"/>
      <c r="W36" s="123">
        <f>W30+W33</f>
        <v>65659400</v>
      </c>
      <c r="X36" s="124"/>
      <c r="Y36" s="124"/>
      <c r="Z36" s="124"/>
      <c r="AA36" s="124"/>
      <c r="AB36" s="125"/>
      <c r="AC36" s="98">
        <f>AC30+AC33</f>
        <v>9855825</v>
      </c>
      <c r="AD36" s="99"/>
      <c r="AE36" s="99"/>
      <c r="AF36" s="99"/>
      <c r="AG36" s="99"/>
      <c r="AH36" s="100"/>
      <c r="AI36" s="98">
        <f>AI30+AI33</f>
        <v>2141564</v>
      </c>
      <c r="AJ36" s="99"/>
      <c r="AK36" s="99"/>
      <c r="AL36" s="99"/>
      <c r="AM36" s="99"/>
      <c r="AN36" s="100"/>
      <c r="AO36" s="98">
        <f>AO30+AO33</f>
        <v>6524813</v>
      </c>
      <c r="AP36" s="99"/>
      <c r="AQ36" s="99"/>
      <c r="AR36" s="99"/>
      <c r="AS36" s="99"/>
      <c r="AT36" s="100"/>
    </row>
    <row r="37" spans="1:46" ht="13.5" customHeight="1">
      <c r="A37" s="126" t="s">
        <v>41</v>
      </c>
      <c r="B37" s="19" t="s">
        <v>20</v>
      </c>
      <c r="C37" s="20"/>
      <c r="D37" s="20"/>
      <c r="E37" s="20"/>
      <c r="F37" s="20"/>
      <c r="G37" s="20"/>
      <c r="H37" s="20"/>
      <c r="I37" s="20"/>
      <c r="J37" s="20"/>
      <c r="K37" s="101">
        <f t="shared" si="0"/>
        <v>221273507</v>
      </c>
      <c r="L37" s="102"/>
      <c r="M37" s="102"/>
      <c r="N37" s="102"/>
      <c r="O37" s="102"/>
      <c r="P37" s="103"/>
      <c r="Q37" s="101">
        <f>SUM(Q38)</f>
        <v>21000000</v>
      </c>
      <c r="R37" s="102"/>
      <c r="S37" s="102"/>
      <c r="T37" s="102"/>
      <c r="U37" s="102"/>
      <c r="V37" s="103"/>
      <c r="W37" s="129">
        <f>SUM(W38)</f>
        <v>125727900</v>
      </c>
      <c r="X37" s="130"/>
      <c r="Y37" s="130"/>
      <c r="Z37" s="130"/>
      <c r="AA37" s="130"/>
      <c r="AB37" s="131"/>
      <c r="AC37" s="101">
        <f>SUM(AC38)</f>
        <v>74545607</v>
      </c>
      <c r="AD37" s="102"/>
      <c r="AE37" s="102"/>
      <c r="AF37" s="102"/>
      <c r="AG37" s="102"/>
      <c r="AH37" s="103"/>
      <c r="AI37" s="101">
        <f>SUM(AI38)</f>
        <v>0</v>
      </c>
      <c r="AJ37" s="102"/>
      <c r="AK37" s="102"/>
      <c r="AL37" s="102"/>
      <c r="AM37" s="102"/>
      <c r="AN37" s="103"/>
      <c r="AO37" s="101">
        <f>SUM(AO38)</f>
        <v>0</v>
      </c>
      <c r="AP37" s="102"/>
      <c r="AQ37" s="102"/>
      <c r="AR37" s="102"/>
      <c r="AS37" s="102"/>
      <c r="AT37" s="103"/>
    </row>
    <row r="38" spans="1:46" ht="13.5" customHeight="1">
      <c r="A38" s="127"/>
      <c r="B38" s="14" t="s">
        <v>21</v>
      </c>
      <c r="C38" s="15"/>
      <c r="D38" s="15"/>
      <c r="E38" s="15"/>
      <c r="F38" s="15"/>
      <c r="G38" s="15"/>
      <c r="H38" s="15"/>
      <c r="I38" s="15"/>
      <c r="J38" s="15"/>
      <c r="K38" s="92">
        <f t="shared" si="0"/>
        <v>221273507</v>
      </c>
      <c r="L38" s="93"/>
      <c r="M38" s="93"/>
      <c r="N38" s="93"/>
      <c r="O38" s="93"/>
      <c r="P38" s="94"/>
      <c r="Q38" s="92">
        <v>21000000</v>
      </c>
      <c r="R38" s="93"/>
      <c r="S38" s="93"/>
      <c r="T38" s="93"/>
      <c r="U38" s="93"/>
      <c r="V38" s="94"/>
      <c r="W38" s="95">
        <v>125727900</v>
      </c>
      <c r="X38" s="96"/>
      <c r="Y38" s="96"/>
      <c r="Z38" s="96"/>
      <c r="AA38" s="96"/>
      <c r="AB38" s="97"/>
      <c r="AC38" s="92">
        <v>74545607</v>
      </c>
      <c r="AD38" s="93"/>
      <c r="AE38" s="93"/>
      <c r="AF38" s="93"/>
      <c r="AG38" s="93"/>
      <c r="AH38" s="94"/>
      <c r="AI38" s="92">
        <v>0</v>
      </c>
      <c r="AJ38" s="93"/>
      <c r="AK38" s="93"/>
      <c r="AL38" s="93"/>
      <c r="AM38" s="93"/>
      <c r="AN38" s="94"/>
      <c r="AO38" s="92">
        <v>0</v>
      </c>
      <c r="AP38" s="93"/>
      <c r="AQ38" s="93"/>
      <c r="AR38" s="93"/>
      <c r="AS38" s="93"/>
      <c r="AT38" s="94"/>
    </row>
    <row r="39" spans="1:46" ht="13.5" customHeight="1">
      <c r="A39" s="127"/>
      <c r="B39" s="12" t="s">
        <v>22</v>
      </c>
      <c r="C39" s="13"/>
      <c r="D39" s="13"/>
      <c r="E39" s="13"/>
      <c r="F39" s="13"/>
      <c r="G39" s="13"/>
      <c r="H39" s="13"/>
      <c r="I39" s="13"/>
      <c r="J39" s="13"/>
      <c r="K39" s="104">
        <f t="shared" si="0"/>
        <v>234423295</v>
      </c>
      <c r="L39" s="105"/>
      <c r="M39" s="105"/>
      <c r="N39" s="105"/>
      <c r="O39" s="105"/>
      <c r="P39" s="106"/>
      <c r="Q39" s="104">
        <f>SUM(Q40)</f>
        <v>22562116</v>
      </c>
      <c r="R39" s="105"/>
      <c r="S39" s="105"/>
      <c r="T39" s="105"/>
      <c r="U39" s="105"/>
      <c r="V39" s="106"/>
      <c r="W39" s="111">
        <f>SUM(W40)</f>
        <v>182212040</v>
      </c>
      <c r="X39" s="112"/>
      <c r="Y39" s="112"/>
      <c r="Z39" s="112"/>
      <c r="AA39" s="112"/>
      <c r="AB39" s="113"/>
      <c r="AC39" s="104">
        <f>SUM(AC40)</f>
        <v>29649139</v>
      </c>
      <c r="AD39" s="105"/>
      <c r="AE39" s="105"/>
      <c r="AF39" s="105"/>
      <c r="AG39" s="105"/>
      <c r="AH39" s="106"/>
      <c r="AI39" s="104">
        <f>SUM(AI40)</f>
        <v>0</v>
      </c>
      <c r="AJ39" s="105"/>
      <c r="AK39" s="105"/>
      <c r="AL39" s="105"/>
      <c r="AM39" s="105"/>
      <c r="AN39" s="106"/>
      <c r="AO39" s="104">
        <f>SUM(AO40)</f>
        <v>0</v>
      </c>
      <c r="AP39" s="105"/>
      <c r="AQ39" s="105"/>
      <c r="AR39" s="105"/>
      <c r="AS39" s="105"/>
      <c r="AT39" s="106"/>
    </row>
    <row r="40" spans="1:46" ht="13.5" customHeight="1">
      <c r="A40" s="127"/>
      <c r="B40" s="14" t="s">
        <v>23</v>
      </c>
      <c r="C40" s="15"/>
      <c r="D40" s="15"/>
      <c r="E40" s="15"/>
      <c r="F40" s="15"/>
      <c r="G40" s="15"/>
      <c r="H40" s="15"/>
      <c r="I40" s="15"/>
      <c r="J40" s="15"/>
      <c r="K40" s="92">
        <f t="shared" si="0"/>
        <v>234423295</v>
      </c>
      <c r="L40" s="93"/>
      <c r="M40" s="93"/>
      <c r="N40" s="93"/>
      <c r="O40" s="93"/>
      <c r="P40" s="94"/>
      <c r="Q40" s="92">
        <v>22562116</v>
      </c>
      <c r="R40" s="93"/>
      <c r="S40" s="93"/>
      <c r="T40" s="93"/>
      <c r="U40" s="93"/>
      <c r="V40" s="94"/>
      <c r="W40" s="95">
        <v>182212040</v>
      </c>
      <c r="X40" s="96"/>
      <c r="Y40" s="96"/>
      <c r="Z40" s="96"/>
      <c r="AA40" s="96"/>
      <c r="AB40" s="97"/>
      <c r="AC40" s="92">
        <v>29649139</v>
      </c>
      <c r="AD40" s="93"/>
      <c r="AE40" s="93"/>
      <c r="AF40" s="93"/>
      <c r="AG40" s="93"/>
      <c r="AH40" s="94"/>
      <c r="AI40" s="92">
        <v>0</v>
      </c>
      <c r="AJ40" s="93"/>
      <c r="AK40" s="93"/>
      <c r="AL40" s="93"/>
      <c r="AM40" s="93"/>
      <c r="AN40" s="94"/>
      <c r="AO40" s="92">
        <v>0</v>
      </c>
      <c r="AP40" s="93"/>
      <c r="AQ40" s="93"/>
      <c r="AR40" s="93"/>
      <c r="AS40" s="93"/>
      <c r="AT40" s="94"/>
    </row>
    <row r="41" spans="1:46" ht="13.5" customHeight="1">
      <c r="A41" s="127"/>
      <c r="B41" s="12" t="s">
        <v>24</v>
      </c>
      <c r="C41" s="13"/>
      <c r="D41" s="13"/>
      <c r="E41" s="13"/>
      <c r="F41" s="13"/>
      <c r="G41" s="13"/>
      <c r="H41" s="13"/>
      <c r="I41" s="13"/>
      <c r="J41" s="13"/>
      <c r="K41" s="104">
        <f t="shared" si="0"/>
        <v>324931522</v>
      </c>
      <c r="L41" s="105"/>
      <c r="M41" s="105"/>
      <c r="N41" s="105"/>
      <c r="O41" s="105"/>
      <c r="P41" s="106"/>
      <c r="Q41" s="104">
        <f>SUM(Q42:V44)</f>
        <v>0</v>
      </c>
      <c r="R41" s="105"/>
      <c r="S41" s="105"/>
      <c r="T41" s="105"/>
      <c r="U41" s="105"/>
      <c r="V41" s="106"/>
      <c r="W41" s="111">
        <f>SUM(W42:AB44)</f>
        <v>195956862</v>
      </c>
      <c r="X41" s="112"/>
      <c r="Y41" s="112"/>
      <c r="Z41" s="112"/>
      <c r="AA41" s="112"/>
      <c r="AB41" s="113"/>
      <c r="AC41" s="104">
        <f>SUM(AC42:AH44)</f>
        <v>128974660</v>
      </c>
      <c r="AD41" s="105"/>
      <c r="AE41" s="105"/>
      <c r="AF41" s="105"/>
      <c r="AG41" s="105"/>
      <c r="AH41" s="106"/>
      <c r="AI41" s="104">
        <f>SUM(AI42:AN44)</f>
        <v>0</v>
      </c>
      <c r="AJ41" s="105"/>
      <c r="AK41" s="105"/>
      <c r="AL41" s="105"/>
      <c r="AM41" s="105"/>
      <c r="AN41" s="106"/>
      <c r="AO41" s="104">
        <f>SUM(AO42:AT44)</f>
        <v>0</v>
      </c>
      <c r="AP41" s="105"/>
      <c r="AQ41" s="105"/>
      <c r="AR41" s="105"/>
      <c r="AS41" s="105"/>
      <c r="AT41" s="106"/>
    </row>
    <row r="42" spans="1:46" ht="13.5" customHeight="1">
      <c r="A42" s="127"/>
      <c r="B42" s="14" t="s">
        <v>64</v>
      </c>
      <c r="C42" s="15"/>
      <c r="D42" s="15"/>
      <c r="E42" s="15"/>
      <c r="F42" s="15"/>
      <c r="G42" s="15"/>
      <c r="H42" s="15"/>
      <c r="I42" s="15"/>
      <c r="J42" s="15"/>
      <c r="K42" s="92">
        <f t="shared" si="0"/>
        <v>19820466</v>
      </c>
      <c r="L42" s="93"/>
      <c r="M42" s="93"/>
      <c r="N42" s="93"/>
      <c r="O42" s="93"/>
      <c r="P42" s="94"/>
      <c r="Q42" s="92">
        <v>0</v>
      </c>
      <c r="R42" s="93"/>
      <c r="S42" s="93"/>
      <c r="T42" s="93"/>
      <c r="U42" s="93"/>
      <c r="V42" s="94"/>
      <c r="W42" s="95">
        <v>0</v>
      </c>
      <c r="X42" s="96"/>
      <c r="Y42" s="96"/>
      <c r="Z42" s="96"/>
      <c r="AA42" s="96"/>
      <c r="AB42" s="97"/>
      <c r="AC42" s="92">
        <v>19820466</v>
      </c>
      <c r="AD42" s="93"/>
      <c r="AE42" s="93"/>
      <c r="AF42" s="93"/>
      <c r="AG42" s="93"/>
      <c r="AH42" s="94"/>
      <c r="AI42" s="92">
        <v>0</v>
      </c>
      <c r="AJ42" s="93"/>
      <c r="AK42" s="93"/>
      <c r="AL42" s="93"/>
      <c r="AM42" s="93"/>
      <c r="AN42" s="94"/>
      <c r="AO42" s="92">
        <v>0</v>
      </c>
      <c r="AP42" s="93"/>
      <c r="AQ42" s="93"/>
      <c r="AR42" s="93"/>
      <c r="AS42" s="93"/>
      <c r="AT42" s="94"/>
    </row>
    <row r="43" spans="1:46" ht="13.5" customHeight="1">
      <c r="A43" s="127"/>
      <c r="B43" s="14" t="s">
        <v>65</v>
      </c>
      <c r="C43" s="15"/>
      <c r="D43" s="15"/>
      <c r="E43" s="15"/>
      <c r="F43" s="15"/>
      <c r="G43" s="15"/>
      <c r="H43" s="15"/>
      <c r="I43" s="15"/>
      <c r="J43" s="15"/>
      <c r="K43" s="92">
        <f t="shared" si="0"/>
        <v>20451714</v>
      </c>
      <c r="L43" s="93"/>
      <c r="M43" s="93"/>
      <c r="N43" s="93"/>
      <c r="O43" s="93"/>
      <c r="P43" s="94"/>
      <c r="Q43" s="92">
        <v>0</v>
      </c>
      <c r="R43" s="93"/>
      <c r="S43" s="93"/>
      <c r="T43" s="93"/>
      <c r="U43" s="93"/>
      <c r="V43" s="94"/>
      <c r="W43" s="95">
        <v>0</v>
      </c>
      <c r="X43" s="96"/>
      <c r="Y43" s="96"/>
      <c r="Z43" s="96"/>
      <c r="AA43" s="96"/>
      <c r="AB43" s="97"/>
      <c r="AC43" s="92">
        <v>20451714</v>
      </c>
      <c r="AD43" s="93"/>
      <c r="AE43" s="93"/>
      <c r="AF43" s="93"/>
      <c r="AG43" s="93"/>
      <c r="AH43" s="94"/>
      <c r="AI43" s="92">
        <v>0</v>
      </c>
      <c r="AJ43" s="93"/>
      <c r="AK43" s="93"/>
      <c r="AL43" s="93"/>
      <c r="AM43" s="93"/>
      <c r="AN43" s="94"/>
      <c r="AO43" s="92">
        <v>0</v>
      </c>
      <c r="AP43" s="93"/>
      <c r="AQ43" s="93"/>
      <c r="AR43" s="93"/>
      <c r="AS43" s="93"/>
      <c r="AT43" s="94"/>
    </row>
    <row r="44" spans="1:46" ht="13.5" customHeight="1">
      <c r="A44" s="127"/>
      <c r="B44" s="14" t="s">
        <v>61</v>
      </c>
      <c r="C44" s="15"/>
      <c r="D44" s="15"/>
      <c r="E44" s="15"/>
      <c r="F44" s="15"/>
      <c r="G44" s="15"/>
      <c r="H44" s="15"/>
      <c r="I44" s="15"/>
      <c r="J44" s="15"/>
      <c r="K44" s="92">
        <f t="shared" si="0"/>
        <v>284659342</v>
      </c>
      <c r="L44" s="93"/>
      <c r="M44" s="93"/>
      <c r="N44" s="93"/>
      <c r="O44" s="93"/>
      <c r="P44" s="94"/>
      <c r="Q44" s="92">
        <v>0</v>
      </c>
      <c r="R44" s="93"/>
      <c r="S44" s="93"/>
      <c r="T44" s="93"/>
      <c r="U44" s="93"/>
      <c r="V44" s="94"/>
      <c r="W44" s="95">
        <v>195956862</v>
      </c>
      <c r="X44" s="96"/>
      <c r="Y44" s="96"/>
      <c r="Z44" s="96"/>
      <c r="AA44" s="96"/>
      <c r="AB44" s="97"/>
      <c r="AC44" s="92">
        <v>88702480</v>
      </c>
      <c r="AD44" s="93"/>
      <c r="AE44" s="93"/>
      <c r="AF44" s="93"/>
      <c r="AG44" s="93"/>
      <c r="AH44" s="94"/>
      <c r="AI44" s="92">
        <v>0</v>
      </c>
      <c r="AJ44" s="93"/>
      <c r="AK44" s="93"/>
      <c r="AL44" s="93"/>
      <c r="AM44" s="93"/>
      <c r="AN44" s="94"/>
      <c r="AO44" s="92">
        <v>0</v>
      </c>
      <c r="AP44" s="93"/>
      <c r="AQ44" s="93"/>
      <c r="AR44" s="93"/>
      <c r="AS44" s="93"/>
      <c r="AT44" s="94"/>
    </row>
    <row r="45" spans="1:46" ht="13.5" customHeight="1">
      <c r="A45" s="127"/>
      <c r="B45" s="12" t="s">
        <v>26</v>
      </c>
      <c r="C45" s="13"/>
      <c r="D45" s="13"/>
      <c r="E45" s="13"/>
      <c r="F45" s="13"/>
      <c r="G45" s="13"/>
      <c r="H45" s="13"/>
      <c r="I45" s="13"/>
      <c r="J45" s="13"/>
      <c r="K45" s="104">
        <f t="shared" si="0"/>
        <v>198328169</v>
      </c>
      <c r="L45" s="105"/>
      <c r="M45" s="105"/>
      <c r="N45" s="105"/>
      <c r="O45" s="105"/>
      <c r="P45" s="106"/>
      <c r="Q45" s="104">
        <f>Q29-Q36-Q37-Q39-Q41</f>
        <v>48639278</v>
      </c>
      <c r="R45" s="105"/>
      <c r="S45" s="105"/>
      <c r="T45" s="105"/>
      <c r="U45" s="105"/>
      <c r="V45" s="106"/>
      <c r="W45" s="111">
        <f>W29-W36-W37-W39-W41</f>
        <v>90361573</v>
      </c>
      <c r="X45" s="112"/>
      <c r="Y45" s="112"/>
      <c r="Z45" s="112"/>
      <c r="AA45" s="112"/>
      <c r="AB45" s="113"/>
      <c r="AC45" s="104">
        <f>AC29-AC36-AC37-AC39-AC41</f>
        <v>57446219</v>
      </c>
      <c r="AD45" s="105"/>
      <c r="AE45" s="105"/>
      <c r="AF45" s="105"/>
      <c r="AG45" s="105"/>
      <c r="AH45" s="106"/>
      <c r="AI45" s="104">
        <f>AI29-AI36-AI37-AI39-AI41</f>
        <v>1861099</v>
      </c>
      <c r="AJ45" s="105"/>
      <c r="AK45" s="105"/>
      <c r="AL45" s="105"/>
      <c r="AM45" s="105"/>
      <c r="AN45" s="106"/>
      <c r="AO45" s="104">
        <f>AO29-AO36-AO37-AO39-AO41</f>
        <v>20000</v>
      </c>
      <c r="AP45" s="105"/>
      <c r="AQ45" s="105"/>
      <c r="AR45" s="105"/>
      <c r="AS45" s="105"/>
      <c r="AT45" s="106"/>
    </row>
    <row r="46" spans="1:46" ht="13.5" customHeight="1">
      <c r="A46" s="127"/>
      <c r="B46" s="21" t="s">
        <v>58</v>
      </c>
      <c r="C46" s="22"/>
      <c r="D46" s="22"/>
      <c r="E46" s="22"/>
      <c r="F46" s="22"/>
      <c r="G46" s="22"/>
      <c r="H46" s="22"/>
      <c r="I46" s="22"/>
      <c r="J46" s="22"/>
      <c r="K46" s="92">
        <f t="shared" si="0"/>
        <v>198328169</v>
      </c>
      <c r="L46" s="93"/>
      <c r="M46" s="93"/>
      <c r="N46" s="93"/>
      <c r="O46" s="93"/>
      <c r="P46" s="94"/>
      <c r="Q46" s="92">
        <f>Q45</f>
        <v>48639278</v>
      </c>
      <c r="R46" s="93"/>
      <c r="S46" s="93"/>
      <c r="T46" s="93"/>
      <c r="U46" s="93"/>
      <c r="V46" s="94"/>
      <c r="W46" s="92">
        <f>W45</f>
        <v>90361573</v>
      </c>
      <c r="X46" s="93"/>
      <c r="Y46" s="93"/>
      <c r="Z46" s="93"/>
      <c r="AA46" s="93"/>
      <c r="AB46" s="94"/>
      <c r="AC46" s="92">
        <f>AC45</f>
        <v>57446219</v>
      </c>
      <c r="AD46" s="93"/>
      <c r="AE46" s="93"/>
      <c r="AF46" s="93"/>
      <c r="AG46" s="93"/>
      <c r="AH46" s="94"/>
      <c r="AI46" s="92">
        <f>AI45</f>
        <v>1861099</v>
      </c>
      <c r="AJ46" s="93"/>
      <c r="AK46" s="93"/>
      <c r="AL46" s="93"/>
      <c r="AM46" s="93"/>
      <c r="AN46" s="94"/>
      <c r="AO46" s="92">
        <f>AO45</f>
        <v>20000</v>
      </c>
      <c r="AP46" s="93"/>
      <c r="AQ46" s="93"/>
      <c r="AR46" s="93"/>
      <c r="AS46" s="93"/>
      <c r="AT46" s="94"/>
    </row>
    <row r="47" spans="1:46" ht="13.5" customHeight="1" thickBot="1">
      <c r="A47" s="127"/>
      <c r="B47" s="14" t="s">
        <v>73</v>
      </c>
      <c r="C47" s="15"/>
      <c r="D47" s="15"/>
      <c r="E47" s="15"/>
      <c r="F47" s="15"/>
      <c r="G47" s="15"/>
      <c r="H47" s="15"/>
      <c r="I47" s="15"/>
      <c r="J47" s="15"/>
      <c r="K47" s="92">
        <f t="shared" si="0"/>
        <v>11157432</v>
      </c>
      <c r="L47" s="93"/>
      <c r="M47" s="93"/>
      <c r="N47" s="93"/>
      <c r="O47" s="93"/>
      <c r="P47" s="94"/>
      <c r="Q47" s="92">
        <v>23508850</v>
      </c>
      <c r="R47" s="93"/>
      <c r="S47" s="93"/>
      <c r="T47" s="93"/>
      <c r="U47" s="93"/>
      <c r="V47" s="94"/>
      <c r="W47" s="95">
        <v>644950</v>
      </c>
      <c r="X47" s="96"/>
      <c r="Y47" s="96"/>
      <c r="Z47" s="96"/>
      <c r="AA47" s="96"/>
      <c r="AB47" s="97"/>
      <c r="AC47" s="92">
        <v>-11999244</v>
      </c>
      <c r="AD47" s="93"/>
      <c r="AE47" s="93"/>
      <c r="AF47" s="93"/>
      <c r="AG47" s="93"/>
      <c r="AH47" s="94"/>
      <c r="AI47" s="92">
        <v>-997124</v>
      </c>
      <c r="AJ47" s="93"/>
      <c r="AK47" s="93"/>
      <c r="AL47" s="93"/>
      <c r="AM47" s="93"/>
      <c r="AN47" s="94"/>
      <c r="AO47" s="92">
        <v>0</v>
      </c>
      <c r="AP47" s="93"/>
      <c r="AQ47" s="93"/>
      <c r="AR47" s="93"/>
      <c r="AS47" s="93"/>
      <c r="AT47" s="94"/>
    </row>
    <row r="48" spans="1:46" ht="13.5" customHeight="1" thickBot="1">
      <c r="A48" s="127"/>
      <c r="B48" s="120" t="s">
        <v>74</v>
      </c>
      <c r="C48" s="121"/>
      <c r="D48" s="121"/>
      <c r="E48" s="121"/>
      <c r="F48" s="121"/>
      <c r="G48" s="121"/>
      <c r="H48" s="121"/>
      <c r="I48" s="121"/>
      <c r="J48" s="122"/>
      <c r="K48" s="98">
        <f t="shared" si="0"/>
        <v>978956493</v>
      </c>
      <c r="L48" s="99"/>
      <c r="M48" s="99"/>
      <c r="N48" s="99"/>
      <c r="O48" s="99"/>
      <c r="P48" s="100"/>
      <c r="Q48" s="98">
        <f>Q37+Q39+Q41+Q45</f>
        <v>92201394</v>
      </c>
      <c r="R48" s="99"/>
      <c r="S48" s="99"/>
      <c r="T48" s="99"/>
      <c r="U48" s="99"/>
      <c r="V48" s="100"/>
      <c r="W48" s="123">
        <f>W37+W39+W41+W45</f>
        <v>594258375</v>
      </c>
      <c r="X48" s="124"/>
      <c r="Y48" s="124"/>
      <c r="Z48" s="124"/>
      <c r="AA48" s="124"/>
      <c r="AB48" s="125"/>
      <c r="AC48" s="98">
        <f>AC37+AC39+AC41+AC45</f>
        <v>290615625</v>
      </c>
      <c r="AD48" s="99"/>
      <c r="AE48" s="99"/>
      <c r="AF48" s="99"/>
      <c r="AG48" s="99"/>
      <c r="AH48" s="100"/>
      <c r="AI48" s="98">
        <f>AI37+AI39+AI41+AI45</f>
        <v>1861099</v>
      </c>
      <c r="AJ48" s="99"/>
      <c r="AK48" s="99"/>
      <c r="AL48" s="99"/>
      <c r="AM48" s="99"/>
      <c r="AN48" s="100"/>
      <c r="AO48" s="98">
        <f>AO37+AO39+AO41+AO45</f>
        <v>20000</v>
      </c>
      <c r="AP48" s="99"/>
      <c r="AQ48" s="99"/>
      <c r="AR48" s="99"/>
      <c r="AS48" s="99"/>
      <c r="AT48" s="100"/>
    </row>
    <row r="49" spans="1:46" ht="13.5" customHeight="1" thickBot="1">
      <c r="A49" s="128"/>
      <c r="B49" s="120" t="s">
        <v>75</v>
      </c>
      <c r="C49" s="121"/>
      <c r="D49" s="121"/>
      <c r="E49" s="121"/>
      <c r="F49" s="121"/>
      <c r="G49" s="121"/>
      <c r="H49" s="121"/>
      <c r="I49" s="121"/>
      <c r="J49" s="122"/>
      <c r="K49" s="98">
        <f t="shared" si="0"/>
        <v>1092635907</v>
      </c>
      <c r="L49" s="99"/>
      <c r="M49" s="99"/>
      <c r="N49" s="99"/>
      <c r="O49" s="99"/>
      <c r="P49" s="100"/>
      <c r="Q49" s="98">
        <f>Q36+Q48</f>
        <v>121699206</v>
      </c>
      <c r="R49" s="99"/>
      <c r="S49" s="99"/>
      <c r="T49" s="99"/>
      <c r="U49" s="99"/>
      <c r="V49" s="100"/>
      <c r="W49" s="123">
        <f>W36+W48</f>
        <v>659917775</v>
      </c>
      <c r="X49" s="124"/>
      <c r="Y49" s="124"/>
      <c r="Z49" s="124"/>
      <c r="AA49" s="124"/>
      <c r="AB49" s="125"/>
      <c r="AC49" s="98">
        <f>AC36+AC48</f>
        <v>300471450</v>
      </c>
      <c r="AD49" s="99"/>
      <c r="AE49" s="99"/>
      <c r="AF49" s="99"/>
      <c r="AG49" s="99"/>
      <c r="AH49" s="100"/>
      <c r="AI49" s="98">
        <f>AI36+AI48</f>
        <v>4002663</v>
      </c>
      <c r="AJ49" s="99"/>
      <c r="AK49" s="99"/>
      <c r="AL49" s="99"/>
      <c r="AM49" s="99"/>
      <c r="AN49" s="100"/>
      <c r="AO49" s="98">
        <f>AO36+AO48</f>
        <v>6544813</v>
      </c>
      <c r="AP49" s="99"/>
      <c r="AQ49" s="99"/>
      <c r="AR49" s="99"/>
      <c r="AS49" s="99"/>
      <c r="AT49" s="100"/>
    </row>
    <row r="50" spans="1:46">
      <c r="W50" s="23"/>
      <c r="X50" s="23"/>
      <c r="Y50" s="23"/>
      <c r="Z50" s="23"/>
      <c r="AA50" s="23"/>
      <c r="AB50" s="23"/>
    </row>
    <row r="51" spans="1:46">
      <c r="A51" s="1" t="s">
        <v>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4"/>
      <c r="X51" s="24"/>
      <c r="Y51" s="24"/>
      <c r="Z51" s="24"/>
      <c r="AA51" s="24"/>
      <c r="AB51" s="24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>
      <c r="A52" s="10" t="s">
        <v>32</v>
      </c>
      <c r="B52" s="11"/>
      <c r="C52" s="11"/>
      <c r="D52" s="11"/>
      <c r="E52" s="11"/>
      <c r="F52" s="11"/>
      <c r="G52" s="11"/>
      <c r="H52" s="11"/>
      <c r="I52" s="11"/>
      <c r="J52" s="11"/>
      <c r="K52" s="117">
        <f>SUM(Q52:AT52)</f>
        <v>341403617</v>
      </c>
      <c r="L52" s="118"/>
      <c r="M52" s="118"/>
      <c r="N52" s="118"/>
      <c r="O52" s="118"/>
      <c r="P52" s="119"/>
      <c r="Q52" s="117">
        <v>5450828</v>
      </c>
      <c r="R52" s="118"/>
      <c r="S52" s="118"/>
      <c r="T52" s="118"/>
      <c r="U52" s="118"/>
      <c r="V52" s="119"/>
      <c r="W52" s="114">
        <v>231593667</v>
      </c>
      <c r="X52" s="115"/>
      <c r="Y52" s="115"/>
      <c r="Z52" s="115"/>
      <c r="AA52" s="115"/>
      <c r="AB52" s="116"/>
      <c r="AC52" s="114">
        <v>103460023</v>
      </c>
      <c r="AD52" s="115"/>
      <c r="AE52" s="115"/>
      <c r="AF52" s="115"/>
      <c r="AG52" s="115"/>
      <c r="AH52" s="116"/>
      <c r="AI52" s="117">
        <v>899099</v>
      </c>
      <c r="AJ52" s="118"/>
      <c r="AK52" s="118"/>
      <c r="AL52" s="118"/>
      <c r="AM52" s="118"/>
      <c r="AN52" s="119"/>
      <c r="AO52" s="117">
        <v>0</v>
      </c>
      <c r="AP52" s="118"/>
      <c r="AQ52" s="118"/>
      <c r="AR52" s="118"/>
      <c r="AS52" s="118"/>
      <c r="AT52" s="119"/>
    </row>
  </sheetData>
  <mergeCells count="293">
    <mergeCell ref="AI47:AN47"/>
    <mergeCell ref="AI48:AN48"/>
    <mergeCell ref="AI49:AN49"/>
    <mergeCell ref="AO3:AT3"/>
    <mergeCell ref="AI52:AN52"/>
    <mergeCell ref="AI12:AN12"/>
    <mergeCell ref="AI13:AN13"/>
    <mergeCell ref="AI14:AN14"/>
    <mergeCell ref="AI15:AN15"/>
    <mergeCell ref="AI16:AN16"/>
    <mergeCell ref="AI17:AN17"/>
    <mergeCell ref="AI19:AN19"/>
    <mergeCell ref="AI20:AN20"/>
    <mergeCell ref="AI21:AN21"/>
    <mergeCell ref="AO13:AT13"/>
    <mergeCell ref="AI7:AN7"/>
    <mergeCell ref="AI8:AN8"/>
    <mergeCell ref="AI9:AN9"/>
    <mergeCell ref="AI10:AN10"/>
    <mergeCell ref="AO22:AT22"/>
    <mergeCell ref="AI22:AN22"/>
    <mergeCell ref="AO12:AT12"/>
    <mergeCell ref="AO24:AT24"/>
    <mergeCell ref="AO25:AT25"/>
    <mergeCell ref="AI44:AN44"/>
    <mergeCell ref="AI45:AN45"/>
    <mergeCell ref="AI46:AN46"/>
    <mergeCell ref="K11:P11"/>
    <mergeCell ref="K15:P15"/>
    <mergeCell ref="Q15:V15"/>
    <mergeCell ref="W15:AB15"/>
    <mergeCell ref="K14:P14"/>
    <mergeCell ref="Q14:V14"/>
    <mergeCell ref="W14:AB14"/>
    <mergeCell ref="K12:P12"/>
    <mergeCell ref="Q12:V12"/>
    <mergeCell ref="W12:AB12"/>
    <mergeCell ref="K21:P21"/>
    <mergeCell ref="Q21:V21"/>
    <mergeCell ref="W21:AB21"/>
    <mergeCell ref="K20:P20"/>
    <mergeCell ref="Q20:V20"/>
    <mergeCell ref="K17:P17"/>
    <mergeCell ref="Q17:V17"/>
    <mergeCell ref="W17:AB17"/>
    <mergeCell ref="K16:P16"/>
    <mergeCell ref="Q16:V16"/>
    <mergeCell ref="W16:AB16"/>
    <mergeCell ref="A1:AT1"/>
    <mergeCell ref="A2:AT2"/>
    <mergeCell ref="A4:J4"/>
    <mergeCell ref="K4:P4"/>
    <mergeCell ref="Q4:V4"/>
    <mergeCell ref="A5:A29"/>
    <mergeCell ref="K5:P5"/>
    <mergeCell ref="Q5:V5"/>
    <mergeCell ref="W5:AB5"/>
    <mergeCell ref="K7:P7"/>
    <mergeCell ref="Q7:V7"/>
    <mergeCell ref="K10:P10"/>
    <mergeCell ref="W9:AB9"/>
    <mergeCell ref="Q10:V10"/>
    <mergeCell ref="K6:P6"/>
    <mergeCell ref="Q6:V6"/>
    <mergeCell ref="W6:AB6"/>
    <mergeCell ref="W4:AB4"/>
    <mergeCell ref="W10:AB10"/>
    <mergeCell ref="K9:P9"/>
    <mergeCell ref="Q9:V9"/>
    <mergeCell ref="K13:P13"/>
    <mergeCell ref="Q13:V13"/>
    <mergeCell ref="W13:AB13"/>
    <mergeCell ref="W7:AB7"/>
    <mergeCell ref="Q11:V11"/>
    <mergeCell ref="W11:AB11"/>
    <mergeCell ref="K8:P8"/>
    <mergeCell ref="Q8:V8"/>
    <mergeCell ref="W8:AB8"/>
    <mergeCell ref="AC12:AH12"/>
    <mergeCell ref="AC13:AH13"/>
    <mergeCell ref="AC14:AH14"/>
    <mergeCell ref="AC15:AH15"/>
    <mergeCell ref="AC16:AH16"/>
    <mergeCell ref="AC17:AH17"/>
    <mergeCell ref="W20:AB20"/>
    <mergeCell ref="AO14:AT14"/>
    <mergeCell ref="AO15:AT15"/>
    <mergeCell ref="AO16:AT16"/>
    <mergeCell ref="AO32:AT32"/>
    <mergeCell ref="AC29:AH29"/>
    <mergeCell ref="AC30:AH30"/>
    <mergeCell ref="AC31:AH31"/>
    <mergeCell ref="AC32:AH32"/>
    <mergeCell ref="AO29:AT29"/>
    <mergeCell ref="AO30:AT30"/>
    <mergeCell ref="AO31:AT31"/>
    <mergeCell ref="AI23:AN23"/>
    <mergeCell ref="AO23:AT23"/>
    <mergeCell ref="AC33:AH33"/>
    <mergeCell ref="K22:P22"/>
    <mergeCell ref="Q22:V22"/>
    <mergeCell ref="W22:AB22"/>
    <mergeCell ref="K25:P25"/>
    <mergeCell ref="Q25:V25"/>
    <mergeCell ref="W25:AB25"/>
    <mergeCell ref="K27:P27"/>
    <mergeCell ref="Q27:V27"/>
    <mergeCell ref="W27:AB27"/>
    <mergeCell ref="K26:P26"/>
    <mergeCell ref="Q26:V26"/>
    <mergeCell ref="W26:AB26"/>
    <mergeCell ref="K23:P23"/>
    <mergeCell ref="Q23:V23"/>
    <mergeCell ref="W23:AB23"/>
    <mergeCell ref="AC23:AH23"/>
    <mergeCell ref="B29:J29"/>
    <mergeCell ref="K29:P29"/>
    <mergeCell ref="Q29:V29"/>
    <mergeCell ref="W29:AB29"/>
    <mergeCell ref="K28:P28"/>
    <mergeCell ref="Q28:V28"/>
    <mergeCell ref="W28:AB28"/>
    <mergeCell ref="A37:A49"/>
    <mergeCell ref="K37:P37"/>
    <mergeCell ref="Q37:V37"/>
    <mergeCell ref="W37:AB37"/>
    <mergeCell ref="Q40:V40"/>
    <mergeCell ref="K39:P39"/>
    <mergeCell ref="Q39:V39"/>
    <mergeCell ref="W39:AB39"/>
    <mergeCell ref="W40:AB40"/>
    <mergeCell ref="B48:J48"/>
    <mergeCell ref="K48:P48"/>
    <mergeCell ref="A30:A36"/>
    <mergeCell ref="K30:P30"/>
    <mergeCell ref="Q30:V30"/>
    <mergeCell ref="W30:AB30"/>
    <mergeCell ref="K34:P34"/>
    <mergeCell ref="Q34:V34"/>
    <mergeCell ref="W34:AB34"/>
    <mergeCell ref="Q32:V32"/>
    <mergeCell ref="W32:AB32"/>
    <mergeCell ref="K33:P33"/>
    <mergeCell ref="Q33:V33"/>
    <mergeCell ref="K32:P32"/>
    <mergeCell ref="K31:P31"/>
    <mergeCell ref="Q31:V31"/>
    <mergeCell ref="B36:J36"/>
    <mergeCell ref="K36:P36"/>
    <mergeCell ref="Q36:V36"/>
    <mergeCell ref="W36:AB36"/>
    <mergeCell ref="W31:AB31"/>
    <mergeCell ref="W33:AB33"/>
    <mergeCell ref="B49:J49"/>
    <mergeCell ref="K49:P49"/>
    <mergeCell ref="Q49:V49"/>
    <mergeCell ref="W49:AB49"/>
    <mergeCell ref="K47:P47"/>
    <mergeCell ref="K52:P52"/>
    <mergeCell ref="Q52:V52"/>
    <mergeCell ref="W52:AB52"/>
    <mergeCell ref="Q47:V47"/>
    <mergeCell ref="Q48:V48"/>
    <mergeCell ref="W48:AB48"/>
    <mergeCell ref="W47:AB47"/>
    <mergeCell ref="AC52:AH52"/>
    <mergeCell ref="AO52:AT52"/>
    <mergeCell ref="AC46:AH46"/>
    <mergeCell ref="AC47:AH47"/>
    <mergeCell ref="AC48:AH48"/>
    <mergeCell ref="AC49:AH49"/>
    <mergeCell ref="AO46:AT46"/>
    <mergeCell ref="K19:P19"/>
    <mergeCell ref="Q19:V19"/>
    <mergeCell ref="W19:AB19"/>
    <mergeCell ref="K24:P24"/>
    <mergeCell ref="Q24:V24"/>
    <mergeCell ref="W24:AB24"/>
    <mergeCell ref="K46:P46"/>
    <mergeCell ref="Q46:V46"/>
    <mergeCell ref="W46:AB46"/>
    <mergeCell ref="K35:P35"/>
    <mergeCell ref="Q35:V35"/>
    <mergeCell ref="W35:AB35"/>
    <mergeCell ref="W42:AB42"/>
    <mergeCell ref="K45:P45"/>
    <mergeCell ref="Q45:V45"/>
    <mergeCell ref="W45:AB45"/>
    <mergeCell ref="K44:P44"/>
    <mergeCell ref="Q44:V44"/>
    <mergeCell ref="W44:AB44"/>
    <mergeCell ref="K43:P43"/>
    <mergeCell ref="Q43:V43"/>
    <mergeCell ref="W43:AB43"/>
    <mergeCell ref="K42:P42"/>
    <mergeCell ref="Q42:V42"/>
    <mergeCell ref="K38:P38"/>
    <mergeCell ref="Q38:V38"/>
    <mergeCell ref="W38:AB38"/>
    <mergeCell ref="K41:P41"/>
    <mergeCell ref="Q41:V41"/>
    <mergeCell ref="W41:AB41"/>
    <mergeCell ref="K40:P40"/>
    <mergeCell ref="AC36:AH36"/>
    <mergeCell ref="AC37:AH37"/>
    <mergeCell ref="AC38:AH38"/>
    <mergeCell ref="AC4:AH4"/>
    <mergeCell ref="AO4:AT4"/>
    <mergeCell ref="AC5:AH5"/>
    <mergeCell ref="AC6:AH6"/>
    <mergeCell ref="AC7:AH7"/>
    <mergeCell ref="AC8:AH8"/>
    <mergeCell ref="AC9:AH9"/>
    <mergeCell ref="AC10:AH10"/>
    <mergeCell ref="AC11:AH11"/>
    <mergeCell ref="AO5:AT5"/>
    <mergeCell ref="AO6:AT6"/>
    <mergeCell ref="AO7:AT7"/>
    <mergeCell ref="AO8:AT8"/>
    <mergeCell ref="AO9:AT9"/>
    <mergeCell ref="AO10:AT10"/>
    <mergeCell ref="AO11:AT11"/>
    <mergeCell ref="AI4:AN4"/>
    <mergeCell ref="AI5:AN5"/>
    <mergeCell ref="AI6:AN6"/>
    <mergeCell ref="AI11:AN11"/>
    <mergeCell ref="AO17:AT17"/>
    <mergeCell ref="AC44:AH44"/>
    <mergeCell ref="AC34:AH34"/>
    <mergeCell ref="AC35:AH35"/>
    <mergeCell ref="AC45:AH45"/>
    <mergeCell ref="AC41:AH41"/>
    <mergeCell ref="AC42:AH42"/>
    <mergeCell ref="AO44:AT44"/>
    <mergeCell ref="AO45:AT45"/>
    <mergeCell ref="AC19:AH19"/>
    <mergeCell ref="AC20:AH20"/>
    <mergeCell ref="AC21:AH21"/>
    <mergeCell ref="AC22:AH22"/>
    <mergeCell ref="AC24:AH24"/>
    <mergeCell ref="AC25:AH25"/>
    <mergeCell ref="AC26:AH26"/>
    <mergeCell ref="AC27:AH27"/>
    <mergeCell ref="AC28:AH28"/>
    <mergeCell ref="AI24:AN24"/>
    <mergeCell ref="AI25:AN25"/>
    <mergeCell ref="AI26:AN26"/>
    <mergeCell ref="AI27:AN27"/>
    <mergeCell ref="AI28:AN28"/>
    <mergeCell ref="AI29:AN29"/>
    <mergeCell ref="AI30:AN30"/>
    <mergeCell ref="AI38:AN38"/>
    <mergeCell ref="AI39:AN39"/>
    <mergeCell ref="AI40:AN40"/>
    <mergeCell ref="AI41:AN41"/>
    <mergeCell ref="AI42:AN42"/>
    <mergeCell ref="AI43:AN43"/>
    <mergeCell ref="AO26:AT26"/>
    <mergeCell ref="AO27:AT27"/>
    <mergeCell ref="AO28:AT28"/>
    <mergeCell ref="AO20:AT20"/>
    <mergeCell ref="AO21:AT21"/>
    <mergeCell ref="AI31:AN31"/>
    <mergeCell ref="AI32:AN32"/>
    <mergeCell ref="AI33:AN33"/>
    <mergeCell ref="AI34:AN34"/>
    <mergeCell ref="AI35:AN35"/>
    <mergeCell ref="AI36:AN36"/>
    <mergeCell ref="AI37:AN37"/>
    <mergeCell ref="K18:P18"/>
    <mergeCell ref="Q18:V18"/>
    <mergeCell ref="W18:AB18"/>
    <mergeCell ref="AC18:AH18"/>
    <mergeCell ref="AI18:AN18"/>
    <mergeCell ref="AO18:AT18"/>
    <mergeCell ref="AO47:AT47"/>
    <mergeCell ref="AO48:AT48"/>
    <mergeCell ref="AO49:AT49"/>
    <mergeCell ref="AO43:AT43"/>
    <mergeCell ref="AO35:AT35"/>
    <mergeCell ref="AO36:AT36"/>
    <mergeCell ref="AO37:AT37"/>
    <mergeCell ref="AO38:AT38"/>
    <mergeCell ref="AO39:AT39"/>
    <mergeCell ref="AO40:AT40"/>
    <mergeCell ref="AO41:AT41"/>
    <mergeCell ref="AO42:AT42"/>
    <mergeCell ref="AC39:AH39"/>
    <mergeCell ref="AC40:AH40"/>
    <mergeCell ref="AO33:AT33"/>
    <mergeCell ref="AO34:AT34"/>
    <mergeCell ref="AC43:AH43"/>
    <mergeCell ref="AO19:AT19"/>
  </mergeCells>
  <phoneticPr fontId="1"/>
  <pageMargins left="0.59055118110236227" right="0.39370078740157483" top="0.78740157480314965" bottom="0.59055118110236227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法人計</vt:lpstr>
      <vt:lpstr>一般会計</vt:lpstr>
    </vt:vector>
  </TitlesOfParts>
  <Company>ふじの木園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社会福祉法人ときわ会</dc:creator>
  <cp:lastModifiedBy>fujinoki</cp:lastModifiedBy>
  <cp:lastPrinted>2014-05-09T11:51:52Z</cp:lastPrinted>
  <dcterms:created xsi:type="dcterms:W3CDTF">2004-05-13T09:04:13Z</dcterms:created>
  <dcterms:modified xsi:type="dcterms:W3CDTF">2014-05-09T11:52:06Z</dcterms:modified>
</cp:coreProperties>
</file>