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こども園\Desktop\R5現況報告書\現況報告書\"/>
    </mc:Choice>
  </mc:AlternateContent>
  <xr:revisionPtr revIDLastSave="0" documentId="8_{BC8C8650-39D2-4608-BDB6-B5B7F71B2B02}" xr6:coauthVersionLast="47" xr6:coauthVersionMax="47" xr10:uidLastSave="{00000000-0000-0000-0000-000000000000}"/>
  <bookViews>
    <workbookView xWindow="-108" yWindow="-108" windowWidth="23256" windowHeight="12576" xr2:uid="{83231DFF-9D5A-4D49-8DA6-6B5F3F784E7A}"/>
  </bookViews>
  <sheets>
    <sheet name="第三号第一様式" sheetId="1" r:id="rId1"/>
  </sheets>
  <definedNames>
    <definedName name="_xlnm.Print_Titles" localSheetId="0">第三号第一様式!$1:$6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E31" i="1" s="1"/>
  <c r="H30" i="1"/>
  <c r="E30" i="1"/>
  <c r="E29" i="1"/>
  <c r="I28" i="1"/>
  <c r="E28" i="1"/>
  <c r="I27" i="1"/>
  <c r="E27" i="1"/>
  <c r="I26" i="1"/>
  <c r="E26" i="1"/>
  <c r="I25" i="1"/>
  <c r="E25" i="1"/>
  <c r="I24" i="1"/>
  <c r="E24" i="1"/>
  <c r="I23" i="1"/>
  <c r="H23" i="1"/>
  <c r="G23" i="1"/>
  <c r="G30" i="1" s="1"/>
  <c r="I30" i="1" s="1"/>
  <c r="E23" i="1"/>
  <c r="I22" i="1"/>
  <c r="E22" i="1"/>
  <c r="I21" i="1"/>
  <c r="E21" i="1"/>
  <c r="E20" i="1"/>
  <c r="D20" i="1"/>
  <c r="C20" i="1"/>
  <c r="E19" i="1"/>
  <c r="I18" i="1"/>
  <c r="E18" i="1"/>
  <c r="I17" i="1"/>
  <c r="E17" i="1"/>
  <c r="D17" i="1"/>
  <c r="C17" i="1"/>
  <c r="H16" i="1"/>
  <c r="G16" i="1"/>
  <c r="I16" i="1" s="1"/>
  <c r="E16" i="1"/>
  <c r="D16" i="1"/>
  <c r="C16" i="1"/>
  <c r="E15" i="1"/>
  <c r="I14" i="1"/>
  <c r="E14" i="1"/>
  <c r="I13" i="1"/>
  <c r="E13" i="1"/>
  <c r="I12" i="1"/>
  <c r="E12" i="1"/>
  <c r="I11" i="1"/>
  <c r="E11" i="1"/>
  <c r="I10" i="1"/>
  <c r="E10" i="1"/>
  <c r="H9" i="1"/>
  <c r="H19" i="1" s="1"/>
  <c r="H31" i="1" s="1"/>
  <c r="G9" i="1"/>
  <c r="G19" i="1" s="1"/>
  <c r="D9" i="1"/>
  <c r="D31" i="1" s="1"/>
  <c r="C9" i="1"/>
  <c r="I19" i="1" l="1"/>
  <c r="G31" i="1"/>
  <c r="I31" i="1" s="1"/>
  <c r="E9" i="1"/>
  <c r="I9" i="1"/>
</calcChain>
</file>

<file path=xl/sharedStrings.xml><?xml version="1.0" encoding="utf-8"?>
<sst xmlns="http://schemas.openxmlformats.org/spreadsheetml/2006/main" count="56" uniqueCount="52">
  <si>
    <t>第三号第一様式（第二十七条第四項関係）</t>
    <phoneticPr fontId="4"/>
  </si>
  <si>
    <t>法人単位貸借対照表</t>
    <phoneticPr fontId="2"/>
  </si>
  <si>
    <t>令和5年3月31日現在</t>
    <phoneticPr fontId="2"/>
  </si>
  <si>
    <t>（単位：円）</t>
    <phoneticPr fontId="4"/>
  </si>
  <si>
    <t>資産の部</t>
    <phoneticPr fontId="2"/>
  </si>
  <si>
    <t>負債の部</t>
    <phoneticPr fontId="2"/>
  </si>
  <si>
    <t>当年度末</t>
    <rPh sb="0" eb="1">
      <t>トウ</t>
    </rPh>
    <rPh sb="1" eb="4">
      <t>ネンドマツ</t>
    </rPh>
    <phoneticPr fontId="3"/>
  </si>
  <si>
    <t>前年度末</t>
    <rPh sb="0" eb="3">
      <t>ゼンネンド</t>
    </rPh>
    <rPh sb="3" eb="4">
      <t>マツ</t>
    </rPh>
    <phoneticPr fontId="3"/>
  </si>
  <si>
    <t>増減</t>
    <rPh sb="0" eb="2">
      <t>ゾウゲン</t>
    </rPh>
    <phoneticPr fontId="3"/>
  </si>
  <si>
    <t>流動資産</t>
  </si>
  <si>
    <t>流動負債</t>
  </si>
  <si>
    <t>　現金預金</t>
  </si>
  <si>
    <t>　事業未払金</t>
  </si>
  <si>
    <t>　事業未収金</t>
  </si>
  <si>
    <t>　その他の未払金</t>
  </si>
  <si>
    <t>　未収金</t>
  </si>
  <si>
    <t>　１年以内返済予定設備資金借入金</t>
  </si>
  <si>
    <t>　未収補助金</t>
  </si>
  <si>
    <t>　１年以内返済予定リース債務</t>
  </si>
  <si>
    <t>　前払費用</t>
  </si>
  <si>
    <t>　職員預り金</t>
  </si>
  <si>
    <t>　貸倒引当金</t>
  </si>
  <si>
    <t>固定資産</t>
  </si>
  <si>
    <t>固定負債</t>
  </si>
  <si>
    <t>基本財産</t>
  </si>
  <si>
    <t>　設備資金借入金</t>
  </si>
  <si>
    <t>　土地</t>
  </si>
  <si>
    <t>　リース債務</t>
  </si>
  <si>
    <t>　建物</t>
  </si>
  <si>
    <t>負債の部合計</t>
  </si>
  <si>
    <t>その他の固定資産</t>
  </si>
  <si>
    <t>純資産の部</t>
  </si>
  <si>
    <t>　構築物</t>
  </si>
  <si>
    <t>基本金</t>
  </si>
  <si>
    <t>　車輌運搬具</t>
  </si>
  <si>
    <t>国庫補助金等特別積立金</t>
  </si>
  <si>
    <t>　器具及び備品</t>
  </si>
  <si>
    <t>その他の積立金</t>
  </si>
  <si>
    <t>　有形リース資産</t>
  </si>
  <si>
    <t>　保育所施設・設備整備積立金</t>
  </si>
  <si>
    <t>　権利</t>
  </si>
  <si>
    <t>　人件費積立金</t>
  </si>
  <si>
    <t>　ソフトウェア</t>
  </si>
  <si>
    <t>　備品等購入積立金</t>
  </si>
  <si>
    <t>　保育所施設・設備整備積立資産</t>
  </si>
  <si>
    <t>次期繰越活動増減差額</t>
  </si>
  <si>
    <t>　人件費積立資産</t>
  </si>
  <si>
    <t>（うち当期活動増減差額）</t>
  </si>
  <si>
    <t>　備品等購入積立資産</t>
  </si>
  <si>
    <t>純資産の部合計</t>
  </si>
  <si>
    <t>資産の部合計</t>
  </si>
  <si>
    <t>負債及び純資産の部合計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</si>
</sst>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horizontal="left" vertical="top"/>
    </xf>
    <xf numFmtId="0" fontId="8" fillId="0" borderId="0"/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right" vertical="center" shrinkToFit="1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 shrinkToFit="1"/>
    </xf>
    <xf numFmtId="0" fontId="7" fillId="0" borderId="4" xfId="1" applyFont="1" applyBorder="1" applyAlignment="1">
      <alignment vertical="center"/>
    </xf>
    <xf numFmtId="0" fontId="7" fillId="0" borderId="4" xfId="1" applyFont="1" applyBorder="1" applyAlignment="1">
      <alignment horizontal="left" vertical="top" shrinkToFit="1"/>
    </xf>
    <xf numFmtId="176" fontId="9" fillId="0" borderId="4" xfId="1" applyNumberFormat="1" applyFont="1" applyBorder="1" applyAlignment="1" applyProtection="1">
      <alignment vertical="top" shrinkToFit="1"/>
      <protection locked="0"/>
    </xf>
    <xf numFmtId="176" fontId="9" fillId="0" borderId="4" xfId="0" applyNumberFormat="1" applyFont="1" applyBorder="1" applyProtection="1">
      <alignment vertical="center"/>
      <protection locked="0"/>
    </xf>
    <xf numFmtId="0" fontId="7" fillId="0" borderId="5" xfId="1" applyFont="1" applyBorder="1" applyAlignment="1">
      <alignment horizontal="left" vertical="top" shrinkToFit="1"/>
    </xf>
    <xf numFmtId="176" fontId="9" fillId="0" borderId="5" xfId="1" applyNumberFormat="1" applyFont="1" applyBorder="1" applyAlignment="1" applyProtection="1">
      <alignment vertical="top" shrinkToFit="1"/>
      <protection locked="0"/>
    </xf>
    <xf numFmtId="176" fontId="9" fillId="0" borderId="5" xfId="0" applyNumberFormat="1" applyFont="1" applyBorder="1" applyProtection="1">
      <alignment vertical="center"/>
      <protection locked="0"/>
    </xf>
    <xf numFmtId="0" fontId="7" fillId="0" borderId="6" xfId="1" applyFont="1" applyBorder="1" applyAlignment="1">
      <alignment horizontal="left" vertical="top" shrinkToFit="1"/>
    </xf>
    <xf numFmtId="176" fontId="9" fillId="0" borderId="6" xfId="1" applyNumberFormat="1" applyFont="1" applyBorder="1" applyAlignment="1" applyProtection="1">
      <alignment vertical="top" shrinkToFit="1"/>
      <protection locked="0"/>
    </xf>
    <xf numFmtId="176" fontId="9" fillId="0" borderId="6" xfId="0" applyNumberFormat="1" applyFont="1" applyBorder="1" applyProtection="1">
      <alignment vertical="center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left" vertical="top" shrinkToFit="1"/>
    </xf>
    <xf numFmtId="176" fontId="9" fillId="0" borderId="7" xfId="1" applyNumberFormat="1" applyFont="1" applyBorder="1" applyAlignment="1" applyProtection="1">
      <alignment vertical="top" shrinkToFit="1"/>
      <protection locked="0"/>
    </xf>
    <xf numFmtId="0" fontId="7" fillId="0" borderId="4" xfId="1" applyFont="1" applyBorder="1" applyAlignment="1">
      <alignment vertical="center" shrinkToFit="1"/>
    </xf>
    <xf numFmtId="176" fontId="9" fillId="0" borderId="4" xfId="1" applyNumberFormat="1" applyFont="1" applyBorder="1" applyAlignment="1" applyProtection="1">
      <alignment vertical="center" shrinkToFit="1"/>
      <protection locked="0"/>
    </xf>
  </cellXfs>
  <cellStyles count="3">
    <cellStyle name="標準" xfId="0" builtinId="0"/>
    <cellStyle name="標準 2" xfId="1" xr:uid="{E728E1CD-187D-4081-9E8F-4CADC3C5860B}"/>
    <cellStyle name="標準 3" xfId="2" xr:uid="{8342A106-DD04-4E3F-98A9-8E7D15FCB5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1D1BA-EA50-41BB-A8F9-9C1D065DF4D1}">
  <sheetPr>
    <pageSetUpPr fitToPage="1"/>
  </sheetPr>
  <dimension ref="B1:I31"/>
  <sheetViews>
    <sheetView showGridLines="0" tabSelected="1" workbookViewId="0"/>
  </sheetViews>
  <sheetFormatPr defaultRowHeight="18" x14ac:dyDescent="0.45"/>
  <cols>
    <col min="1" max="1" width="3" customWidth="1"/>
    <col min="2" max="2" width="36.5" customWidth="1"/>
    <col min="3" max="5" width="21.296875" customWidth="1"/>
    <col min="6" max="6" width="36.5" customWidth="1"/>
    <col min="7" max="9" width="21.296875" customWidth="1"/>
  </cols>
  <sheetData>
    <row r="1" spans="2:9" x14ac:dyDescent="0.45">
      <c r="B1" s="1"/>
      <c r="C1" s="1"/>
      <c r="D1" s="1"/>
      <c r="E1" s="1"/>
      <c r="F1" s="1"/>
      <c r="G1" s="1"/>
      <c r="H1" s="1"/>
      <c r="I1" s="1"/>
    </row>
    <row r="2" spans="2:9" ht="22.8" x14ac:dyDescent="0.45">
      <c r="B2" s="2"/>
      <c r="C2" s="1"/>
      <c r="D2" s="1"/>
      <c r="E2" s="1"/>
      <c r="F2" s="1"/>
      <c r="G2" s="1"/>
      <c r="H2" s="3"/>
      <c r="I2" s="3" t="s">
        <v>0</v>
      </c>
    </row>
    <row r="3" spans="2:9" ht="22.8" x14ac:dyDescent="0.45">
      <c r="B3" s="4" t="s">
        <v>1</v>
      </c>
      <c r="C3" s="4"/>
      <c r="D3" s="4"/>
      <c r="E3" s="4"/>
      <c r="F3" s="4"/>
      <c r="G3" s="4"/>
      <c r="H3" s="4"/>
      <c r="I3" s="4"/>
    </row>
    <row r="4" spans="2:9" ht="22.8" x14ac:dyDescent="0.45">
      <c r="B4" s="5"/>
      <c r="C4" s="2"/>
      <c r="D4" s="1"/>
      <c r="E4" s="1"/>
      <c r="F4" s="1"/>
      <c r="G4" s="1"/>
      <c r="H4" s="1"/>
      <c r="I4" s="1"/>
    </row>
    <row r="5" spans="2:9" ht="22.8" x14ac:dyDescent="0.45">
      <c r="B5" s="6" t="s">
        <v>2</v>
      </c>
      <c r="C5" s="6"/>
      <c r="D5" s="6"/>
      <c r="E5" s="6"/>
      <c r="F5" s="6"/>
      <c r="G5" s="6"/>
      <c r="H5" s="6"/>
      <c r="I5" s="6"/>
    </row>
    <row r="6" spans="2:9" x14ac:dyDescent="0.45">
      <c r="B6" s="7"/>
      <c r="C6" s="1"/>
      <c r="D6" s="1"/>
      <c r="E6" s="1"/>
      <c r="F6" s="1"/>
      <c r="G6" s="1"/>
      <c r="H6" s="1"/>
      <c r="I6" s="8" t="s">
        <v>3</v>
      </c>
    </row>
    <row r="7" spans="2:9" x14ac:dyDescent="0.45">
      <c r="B7" s="9" t="s">
        <v>4</v>
      </c>
      <c r="C7" s="10"/>
      <c r="D7" s="10"/>
      <c r="E7" s="11"/>
      <c r="F7" s="9" t="s">
        <v>5</v>
      </c>
      <c r="G7" s="10"/>
      <c r="H7" s="10"/>
      <c r="I7" s="11"/>
    </row>
    <row r="8" spans="2:9" x14ac:dyDescent="0.45">
      <c r="B8" s="12"/>
      <c r="C8" s="12" t="s">
        <v>6</v>
      </c>
      <c r="D8" s="12" t="s">
        <v>7</v>
      </c>
      <c r="E8" s="12" t="s">
        <v>8</v>
      </c>
      <c r="F8" s="13"/>
      <c r="G8" s="12" t="s">
        <v>6</v>
      </c>
      <c r="H8" s="12" t="s">
        <v>7</v>
      </c>
      <c r="I8" s="12" t="s">
        <v>8</v>
      </c>
    </row>
    <row r="9" spans="2:9" x14ac:dyDescent="0.45">
      <c r="B9" s="14" t="s">
        <v>9</v>
      </c>
      <c r="C9" s="15">
        <f>+C10+C11+C12+C13+C14-ABS(C15)</f>
        <v>30217020</v>
      </c>
      <c r="D9" s="16">
        <f>+D10+D11+D12+D13+D14-ABS(D15)</f>
        <v>29164205</v>
      </c>
      <c r="E9" s="15">
        <f>C9-D9</f>
        <v>1052815</v>
      </c>
      <c r="F9" s="14" t="s">
        <v>10</v>
      </c>
      <c r="G9" s="15">
        <f>+G10+G11+G12+G13+G14</f>
        <v>9129702</v>
      </c>
      <c r="H9" s="16">
        <f>+H10+H11+H12+H13+H14</f>
        <v>7620889</v>
      </c>
      <c r="I9" s="15">
        <f>G9-H9</f>
        <v>1508813</v>
      </c>
    </row>
    <row r="10" spans="2:9" x14ac:dyDescent="0.45">
      <c r="B10" s="17" t="s">
        <v>11</v>
      </c>
      <c r="C10" s="18">
        <v>14950558</v>
      </c>
      <c r="D10" s="19">
        <v>13651275</v>
      </c>
      <c r="E10" s="18">
        <f t="shared" ref="E10:E31" si="0">C10-D10</f>
        <v>1299283</v>
      </c>
      <c r="F10" s="20" t="s">
        <v>12</v>
      </c>
      <c r="G10" s="21">
        <v>3327937</v>
      </c>
      <c r="H10" s="22">
        <v>2967134</v>
      </c>
      <c r="I10" s="21">
        <f t="shared" ref="I10:I31" si="1">G10-H10</f>
        <v>360803</v>
      </c>
    </row>
    <row r="11" spans="2:9" x14ac:dyDescent="0.45">
      <c r="B11" s="20" t="s">
        <v>13</v>
      </c>
      <c r="C11" s="21">
        <v>5094362</v>
      </c>
      <c r="D11" s="22">
        <v>3915540</v>
      </c>
      <c r="E11" s="21">
        <f t="shared" si="0"/>
        <v>1178822</v>
      </c>
      <c r="F11" s="20" t="s">
        <v>14</v>
      </c>
      <c r="G11" s="21"/>
      <c r="H11" s="22"/>
      <c r="I11" s="21">
        <f t="shared" si="1"/>
        <v>0</v>
      </c>
    </row>
    <row r="12" spans="2:9" x14ac:dyDescent="0.45">
      <c r="B12" s="20" t="s">
        <v>15</v>
      </c>
      <c r="C12" s="21"/>
      <c r="D12" s="22"/>
      <c r="E12" s="21">
        <f t="shared" si="0"/>
        <v>0</v>
      </c>
      <c r="F12" s="20" t="s">
        <v>16</v>
      </c>
      <c r="G12" s="21">
        <v>4236000</v>
      </c>
      <c r="H12" s="22">
        <v>4236000</v>
      </c>
      <c r="I12" s="21">
        <f t="shared" si="1"/>
        <v>0</v>
      </c>
    </row>
    <row r="13" spans="2:9" x14ac:dyDescent="0.45">
      <c r="B13" s="20" t="s">
        <v>17</v>
      </c>
      <c r="C13" s="21">
        <v>10155600</v>
      </c>
      <c r="D13" s="22">
        <v>11349710</v>
      </c>
      <c r="E13" s="21">
        <f t="shared" si="0"/>
        <v>-1194110</v>
      </c>
      <c r="F13" s="20" t="s">
        <v>18</v>
      </c>
      <c r="G13" s="21">
        <v>1108800</v>
      </c>
      <c r="H13" s="22"/>
      <c r="I13" s="21">
        <f t="shared" si="1"/>
        <v>1108800</v>
      </c>
    </row>
    <row r="14" spans="2:9" x14ac:dyDescent="0.45">
      <c r="B14" s="20" t="s">
        <v>19</v>
      </c>
      <c r="C14" s="21">
        <v>16500</v>
      </c>
      <c r="D14" s="22">
        <v>247680</v>
      </c>
      <c r="E14" s="21">
        <f t="shared" si="0"/>
        <v>-231180</v>
      </c>
      <c r="F14" s="20" t="s">
        <v>20</v>
      </c>
      <c r="G14" s="21">
        <v>456965</v>
      </c>
      <c r="H14" s="22">
        <v>417755</v>
      </c>
      <c r="I14" s="21">
        <f t="shared" si="1"/>
        <v>39210</v>
      </c>
    </row>
    <row r="15" spans="2:9" x14ac:dyDescent="0.45">
      <c r="B15" s="20" t="s">
        <v>21</v>
      </c>
      <c r="C15" s="21"/>
      <c r="D15" s="22"/>
      <c r="E15" s="21">
        <f t="shared" si="0"/>
        <v>0</v>
      </c>
      <c r="F15" s="20"/>
      <c r="G15" s="21"/>
      <c r="H15" s="21"/>
      <c r="I15" s="21"/>
    </row>
    <row r="16" spans="2:9" x14ac:dyDescent="0.45">
      <c r="B16" s="14" t="s">
        <v>22</v>
      </c>
      <c r="C16" s="15">
        <f>+C17 +C20</f>
        <v>356459122</v>
      </c>
      <c r="D16" s="16">
        <f>+D17 +D20</f>
        <v>367370795</v>
      </c>
      <c r="E16" s="15">
        <f t="shared" si="0"/>
        <v>-10911673</v>
      </c>
      <c r="F16" s="14" t="s">
        <v>23</v>
      </c>
      <c r="G16" s="15">
        <f>+G17+G18</f>
        <v>106073200</v>
      </c>
      <c r="H16" s="16">
        <f>+H17+H18</f>
        <v>104488000</v>
      </c>
      <c r="I16" s="15">
        <f t="shared" si="1"/>
        <v>1585200</v>
      </c>
    </row>
    <row r="17" spans="2:9" x14ac:dyDescent="0.45">
      <c r="B17" s="14" t="s">
        <v>24</v>
      </c>
      <c r="C17" s="15">
        <f>+C18+C19</f>
        <v>271137639</v>
      </c>
      <c r="D17" s="16">
        <f>+D18+D19</f>
        <v>282007394</v>
      </c>
      <c r="E17" s="15">
        <f t="shared" si="0"/>
        <v>-10869755</v>
      </c>
      <c r="F17" s="20" t="s">
        <v>25</v>
      </c>
      <c r="G17" s="21">
        <v>100252000</v>
      </c>
      <c r="H17" s="22">
        <v>104488000</v>
      </c>
      <c r="I17" s="21">
        <f t="shared" si="1"/>
        <v>-4236000</v>
      </c>
    </row>
    <row r="18" spans="2:9" x14ac:dyDescent="0.45">
      <c r="B18" s="17" t="s">
        <v>26</v>
      </c>
      <c r="C18" s="18">
        <v>62524846</v>
      </c>
      <c r="D18" s="19">
        <v>62524846</v>
      </c>
      <c r="E18" s="18">
        <f t="shared" si="0"/>
        <v>0</v>
      </c>
      <c r="F18" s="20" t="s">
        <v>27</v>
      </c>
      <c r="G18" s="21">
        <v>5821200</v>
      </c>
      <c r="H18" s="22"/>
      <c r="I18" s="21">
        <f t="shared" si="1"/>
        <v>5821200</v>
      </c>
    </row>
    <row r="19" spans="2:9" x14ac:dyDescent="0.45">
      <c r="B19" s="20" t="s">
        <v>28</v>
      </c>
      <c r="C19" s="21">
        <v>208612793</v>
      </c>
      <c r="D19" s="22">
        <v>219482548</v>
      </c>
      <c r="E19" s="21">
        <f t="shared" si="0"/>
        <v>-10869755</v>
      </c>
      <c r="F19" s="14" t="s">
        <v>29</v>
      </c>
      <c r="G19" s="15">
        <f>+G9 +G16</f>
        <v>115202902</v>
      </c>
      <c r="H19" s="15">
        <f>+H9 +H16</f>
        <v>112108889</v>
      </c>
      <c r="I19" s="15">
        <f t="shared" si="1"/>
        <v>3094013</v>
      </c>
    </row>
    <row r="20" spans="2:9" x14ac:dyDescent="0.45">
      <c r="B20" s="14" t="s">
        <v>30</v>
      </c>
      <c r="C20" s="15">
        <f>+C21+C22+C23+C24+C25+C26+C27+C28+C29-ABS(C30)</f>
        <v>85321483</v>
      </c>
      <c r="D20" s="16">
        <f>+D21+D22+D23+D24+D25+D26+D27+D28+D29-ABS(D30)</f>
        <v>85363401</v>
      </c>
      <c r="E20" s="15">
        <f t="shared" si="0"/>
        <v>-41918</v>
      </c>
      <c r="F20" s="23" t="s">
        <v>31</v>
      </c>
      <c r="G20" s="24"/>
      <c r="H20" s="24"/>
      <c r="I20" s="25"/>
    </row>
    <row r="21" spans="2:9" x14ac:dyDescent="0.45">
      <c r="B21" s="20" t="s">
        <v>32</v>
      </c>
      <c r="C21" s="21">
        <v>41864962</v>
      </c>
      <c r="D21" s="22">
        <v>46115215</v>
      </c>
      <c r="E21" s="21">
        <f t="shared" si="0"/>
        <v>-4250253</v>
      </c>
      <c r="F21" s="17" t="s">
        <v>33</v>
      </c>
      <c r="G21" s="18">
        <v>57657652</v>
      </c>
      <c r="H21" s="19">
        <v>57657652</v>
      </c>
      <c r="I21" s="18">
        <f t="shared" si="1"/>
        <v>0</v>
      </c>
    </row>
    <row r="22" spans="2:9" x14ac:dyDescent="0.45">
      <c r="B22" s="20" t="s">
        <v>34</v>
      </c>
      <c r="C22" s="21">
        <v>1</v>
      </c>
      <c r="D22" s="22">
        <v>1</v>
      </c>
      <c r="E22" s="21">
        <f t="shared" si="0"/>
        <v>0</v>
      </c>
      <c r="F22" s="20" t="s">
        <v>35</v>
      </c>
      <c r="G22" s="21">
        <v>137721489</v>
      </c>
      <c r="H22" s="22">
        <v>144809260</v>
      </c>
      <c r="I22" s="21">
        <f t="shared" si="1"/>
        <v>-7087771</v>
      </c>
    </row>
    <row r="23" spans="2:9" x14ac:dyDescent="0.45">
      <c r="B23" s="20" t="s">
        <v>36</v>
      </c>
      <c r="C23" s="21">
        <v>10321186</v>
      </c>
      <c r="D23" s="22">
        <v>13883004</v>
      </c>
      <c r="E23" s="21">
        <f t="shared" si="0"/>
        <v>-3561818</v>
      </c>
      <c r="F23" s="20" t="s">
        <v>37</v>
      </c>
      <c r="G23" s="21">
        <f>+G24+G25+G26</f>
        <v>26000000</v>
      </c>
      <c r="H23" s="22">
        <f>+H24+H25+H26</f>
        <v>25000000</v>
      </c>
      <c r="I23" s="21">
        <f t="shared" si="1"/>
        <v>1000000</v>
      </c>
    </row>
    <row r="24" spans="2:9" x14ac:dyDescent="0.45">
      <c r="B24" s="20" t="s">
        <v>38</v>
      </c>
      <c r="C24" s="21">
        <v>6930000</v>
      </c>
      <c r="D24" s="22"/>
      <c r="E24" s="21">
        <f t="shared" si="0"/>
        <v>6930000</v>
      </c>
      <c r="F24" s="20" t="s">
        <v>39</v>
      </c>
      <c r="G24" s="21">
        <v>16000000</v>
      </c>
      <c r="H24" s="22">
        <v>15000000</v>
      </c>
      <c r="I24" s="21">
        <f t="shared" si="1"/>
        <v>1000000</v>
      </c>
    </row>
    <row r="25" spans="2:9" x14ac:dyDescent="0.45">
      <c r="B25" s="20" t="s">
        <v>40</v>
      </c>
      <c r="C25" s="21">
        <v>0</v>
      </c>
      <c r="D25" s="22">
        <v>82847</v>
      </c>
      <c r="E25" s="21">
        <f t="shared" si="0"/>
        <v>-82847</v>
      </c>
      <c r="F25" s="20" t="s">
        <v>41</v>
      </c>
      <c r="G25" s="21">
        <v>8000000</v>
      </c>
      <c r="H25" s="22">
        <v>8000000</v>
      </c>
      <c r="I25" s="21">
        <f t="shared" si="1"/>
        <v>0</v>
      </c>
    </row>
    <row r="26" spans="2:9" x14ac:dyDescent="0.45">
      <c r="B26" s="20" t="s">
        <v>42</v>
      </c>
      <c r="C26" s="21">
        <v>205334</v>
      </c>
      <c r="D26" s="22">
        <v>282334</v>
      </c>
      <c r="E26" s="21">
        <f t="shared" si="0"/>
        <v>-77000</v>
      </c>
      <c r="F26" s="20" t="s">
        <v>43</v>
      </c>
      <c r="G26" s="21">
        <v>2000000</v>
      </c>
      <c r="H26" s="22">
        <v>2000000</v>
      </c>
      <c r="I26" s="21">
        <f t="shared" si="1"/>
        <v>0</v>
      </c>
    </row>
    <row r="27" spans="2:9" x14ac:dyDescent="0.45">
      <c r="B27" s="20" t="s">
        <v>44</v>
      </c>
      <c r="C27" s="21">
        <v>16000000</v>
      </c>
      <c r="D27" s="22">
        <v>15000000</v>
      </c>
      <c r="E27" s="21">
        <f t="shared" si="0"/>
        <v>1000000</v>
      </c>
      <c r="F27" s="20" t="s">
        <v>45</v>
      </c>
      <c r="G27" s="21">
        <v>50094099</v>
      </c>
      <c r="H27" s="22">
        <v>56959199</v>
      </c>
      <c r="I27" s="21">
        <f t="shared" si="1"/>
        <v>-6865100</v>
      </c>
    </row>
    <row r="28" spans="2:9" x14ac:dyDescent="0.45">
      <c r="B28" s="20" t="s">
        <v>46</v>
      </c>
      <c r="C28" s="21">
        <v>8000000</v>
      </c>
      <c r="D28" s="22">
        <v>8000000</v>
      </c>
      <c r="E28" s="21">
        <f t="shared" si="0"/>
        <v>0</v>
      </c>
      <c r="F28" s="20" t="s">
        <v>47</v>
      </c>
      <c r="G28" s="21">
        <v>-5865100</v>
      </c>
      <c r="H28" s="22">
        <v>-14223768</v>
      </c>
      <c r="I28" s="21">
        <f t="shared" si="1"/>
        <v>8358668</v>
      </c>
    </row>
    <row r="29" spans="2:9" x14ac:dyDescent="0.45">
      <c r="B29" s="20" t="s">
        <v>48</v>
      </c>
      <c r="C29" s="21">
        <v>2000000</v>
      </c>
      <c r="D29" s="22">
        <v>2000000</v>
      </c>
      <c r="E29" s="21">
        <f t="shared" si="0"/>
        <v>0</v>
      </c>
      <c r="F29" s="26"/>
      <c r="G29" s="27"/>
      <c r="H29" s="27"/>
      <c r="I29" s="27"/>
    </row>
    <row r="30" spans="2:9" x14ac:dyDescent="0.45">
      <c r="B30" s="20" t="s">
        <v>21</v>
      </c>
      <c r="C30" s="21"/>
      <c r="D30" s="22"/>
      <c r="E30" s="21">
        <f t="shared" si="0"/>
        <v>0</v>
      </c>
      <c r="F30" s="14" t="s">
        <v>49</v>
      </c>
      <c r="G30" s="15">
        <f>+G21 +G22 +G23 +G27</f>
        <v>271473240</v>
      </c>
      <c r="H30" s="15">
        <f>+H21 +H22 +H23 +H27</f>
        <v>284426111</v>
      </c>
      <c r="I30" s="15">
        <f t="shared" si="1"/>
        <v>-12952871</v>
      </c>
    </row>
    <row r="31" spans="2:9" x14ac:dyDescent="0.45">
      <c r="B31" s="14" t="s">
        <v>50</v>
      </c>
      <c r="C31" s="15">
        <f>+C9 +C16</f>
        <v>386676142</v>
      </c>
      <c r="D31" s="15">
        <f>+D9 +D16</f>
        <v>396535000</v>
      </c>
      <c r="E31" s="15">
        <f t="shared" si="0"/>
        <v>-9858858</v>
      </c>
      <c r="F31" s="28" t="s">
        <v>51</v>
      </c>
      <c r="G31" s="29">
        <f>+G19 +G30</f>
        <v>386676142</v>
      </c>
      <c r="H31" s="29">
        <f>+H19 +H30</f>
        <v>396535000</v>
      </c>
      <c r="I31" s="29">
        <f t="shared" si="1"/>
        <v>-9858858</v>
      </c>
    </row>
  </sheetData>
  <mergeCells count="5">
    <mergeCell ref="B3:I3"/>
    <mergeCell ref="B5:I5"/>
    <mergeCell ref="B7:E7"/>
    <mergeCell ref="F7:I7"/>
    <mergeCell ref="F20:I20"/>
  </mergeCells>
  <phoneticPr fontId="2"/>
  <pageMargins left="0.7" right="0.7" top="0.75" bottom="0.75" header="0.3" footer="0.3"/>
  <pageSetup paperSize="9" fitToHeight="0" orientation="portrait" r:id="rId1"/>
  <headerFooter>
    <oddHeader>&amp;L社会福祉法人上郡福祉会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第三号第一様式</vt:lpstr>
      <vt:lpstr>第三号第一様式!Print_Titles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こども園</dc:creator>
  <cp:lastModifiedBy>こども園</cp:lastModifiedBy>
  <dcterms:created xsi:type="dcterms:W3CDTF">2023-06-26T04:14:17Z</dcterms:created>
  <dcterms:modified xsi:type="dcterms:W3CDTF">2023-06-26T04:14:18Z</dcterms:modified>
</cp:coreProperties>
</file>