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555" windowHeight="11205" activeTab="2"/>
  </bookViews>
  <sheets>
    <sheet name="第三号第一様式" sheetId="1" r:id="rId1"/>
    <sheet name="第三号第二様式" sheetId="2" r:id="rId2"/>
    <sheet name="社会福祉事業" sheetId="3" r:id="rId3"/>
  </sheets>
  <calcPr calcId="145621" calcMode="manual"/>
</workbook>
</file>

<file path=xl/calcChain.xml><?xml version="1.0" encoding="utf-8"?>
<calcChain xmlns="http://schemas.openxmlformats.org/spreadsheetml/2006/main">
  <c r="C9" i="3" l="1"/>
  <c r="D9" i="3"/>
  <c r="E9" i="3"/>
  <c r="I9" i="3" s="1"/>
  <c r="K9" i="3" s="1"/>
  <c r="F9" i="3"/>
  <c r="G9" i="3"/>
  <c r="H9" i="3"/>
  <c r="J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 s="1"/>
  <c r="I18" i="3"/>
  <c r="K18" i="3"/>
  <c r="I19" i="3"/>
  <c r="K19" i="3" s="1"/>
  <c r="I20" i="3"/>
  <c r="K20" i="3"/>
  <c r="C22" i="3"/>
  <c r="C21" i="3" s="1"/>
  <c r="D22" i="3"/>
  <c r="D21" i="3" s="1"/>
  <c r="D39" i="3" s="1"/>
  <c r="E22" i="3"/>
  <c r="I22" i="3" s="1"/>
  <c r="K22" i="3" s="1"/>
  <c r="F22" i="3"/>
  <c r="G22" i="3"/>
  <c r="G21" i="3" s="1"/>
  <c r="G39" i="3" s="1"/>
  <c r="H22" i="3"/>
  <c r="H21" i="3" s="1"/>
  <c r="H39" i="3" s="1"/>
  <c r="J22" i="3"/>
  <c r="I23" i="3"/>
  <c r="K23" i="3"/>
  <c r="I24" i="3"/>
  <c r="K24" i="3" s="1"/>
  <c r="I25" i="3"/>
  <c r="K25" i="3"/>
  <c r="C26" i="3"/>
  <c r="D26" i="3"/>
  <c r="E26" i="3"/>
  <c r="F26" i="3"/>
  <c r="F21" i="3" s="1"/>
  <c r="F39" i="3" s="1"/>
  <c r="G26" i="3"/>
  <c r="H26" i="3"/>
  <c r="J26" i="3"/>
  <c r="J21" i="3" s="1"/>
  <c r="J39" i="3" s="1"/>
  <c r="I27" i="3"/>
  <c r="K27" i="3"/>
  <c r="I28" i="3"/>
  <c r="K28" i="3" s="1"/>
  <c r="I29" i="3"/>
  <c r="K29" i="3"/>
  <c r="I30" i="3"/>
  <c r="K30" i="3" s="1"/>
  <c r="I31" i="3"/>
  <c r="K31" i="3"/>
  <c r="I32" i="3"/>
  <c r="K32" i="3" s="1"/>
  <c r="I33" i="3"/>
  <c r="K33" i="3"/>
  <c r="I34" i="3"/>
  <c r="K34" i="3" s="1"/>
  <c r="I35" i="3"/>
  <c r="K35" i="3"/>
  <c r="I36" i="3"/>
  <c r="K36" i="3" s="1"/>
  <c r="I37" i="3"/>
  <c r="K37" i="3"/>
  <c r="I38" i="3"/>
  <c r="K38" i="3" s="1"/>
  <c r="C41" i="3"/>
  <c r="I41" i="3" s="1"/>
  <c r="K41" i="3" s="1"/>
  <c r="D41" i="3"/>
  <c r="D53" i="3" s="1"/>
  <c r="E41" i="3"/>
  <c r="F41" i="3"/>
  <c r="G41" i="3"/>
  <c r="H41" i="3"/>
  <c r="H53" i="3" s="1"/>
  <c r="J41" i="3"/>
  <c r="I42" i="3"/>
  <c r="K42" i="3" s="1"/>
  <c r="I43" i="3"/>
  <c r="K43" i="3"/>
  <c r="I44" i="3"/>
  <c r="K44" i="3" s="1"/>
  <c r="I45" i="3"/>
  <c r="K45" i="3"/>
  <c r="I46" i="3"/>
  <c r="K46" i="3" s="1"/>
  <c r="I47" i="3"/>
  <c r="K47" i="3"/>
  <c r="I48" i="3"/>
  <c r="K48" i="3" s="1"/>
  <c r="C49" i="3"/>
  <c r="D49" i="3"/>
  <c r="E49" i="3"/>
  <c r="I49" i="3" s="1"/>
  <c r="K49" i="3" s="1"/>
  <c r="F49" i="3"/>
  <c r="G49" i="3"/>
  <c r="H49" i="3"/>
  <c r="J49" i="3"/>
  <c r="I50" i="3"/>
  <c r="K50" i="3"/>
  <c r="I51" i="3"/>
  <c r="K51" i="3" s="1"/>
  <c r="I52" i="3"/>
  <c r="K52" i="3"/>
  <c r="C53" i="3"/>
  <c r="F53" i="3"/>
  <c r="F66" i="3" s="1"/>
  <c r="G53" i="3"/>
  <c r="J53" i="3"/>
  <c r="J66" i="3" s="1"/>
  <c r="I55" i="3"/>
  <c r="K55" i="3"/>
  <c r="I56" i="3"/>
  <c r="K56" i="3" s="1"/>
  <c r="C57" i="3"/>
  <c r="D57" i="3"/>
  <c r="D65" i="3" s="1"/>
  <c r="E57" i="3"/>
  <c r="E65" i="3" s="1"/>
  <c r="F57" i="3"/>
  <c r="G57" i="3"/>
  <c r="H57" i="3"/>
  <c r="H65" i="3" s="1"/>
  <c r="J57" i="3"/>
  <c r="I58" i="3"/>
  <c r="K58" i="3"/>
  <c r="I59" i="3"/>
  <c r="K59" i="3" s="1"/>
  <c r="I60" i="3"/>
  <c r="K60" i="3"/>
  <c r="I61" i="3"/>
  <c r="K61" i="3" s="1"/>
  <c r="I62" i="3"/>
  <c r="K62" i="3"/>
  <c r="I63" i="3"/>
  <c r="K63" i="3" s="1"/>
  <c r="I64" i="3"/>
  <c r="K64" i="3"/>
  <c r="C65" i="3"/>
  <c r="C66" i="3" s="1"/>
  <c r="F65" i="3"/>
  <c r="G65" i="3"/>
  <c r="G66" i="3" s="1"/>
  <c r="J65" i="3"/>
  <c r="C39" i="3" l="1"/>
  <c r="H66" i="3"/>
  <c r="D66" i="3"/>
  <c r="E53" i="3"/>
  <c r="E66" i="3" s="1"/>
  <c r="I66" i="3" s="1"/>
  <c r="K66" i="3" s="1"/>
  <c r="I26" i="3"/>
  <c r="K26" i="3" s="1"/>
  <c r="E21" i="3"/>
  <c r="E39" i="3" s="1"/>
  <c r="I57" i="3"/>
  <c r="K57" i="3" s="1"/>
  <c r="I65" i="3"/>
  <c r="K65" i="3" s="1"/>
  <c r="C9" i="2"/>
  <c r="F9" i="2" s="1"/>
  <c r="H9" i="2" s="1"/>
  <c r="D9" i="2"/>
  <c r="E9" i="2"/>
  <c r="G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E21" i="2"/>
  <c r="C22" i="2"/>
  <c r="C21" i="2" s="1"/>
  <c r="D22" i="2"/>
  <c r="E22" i="2"/>
  <c r="G22" i="2"/>
  <c r="G21" i="2" s="1"/>
  <c r="G39" i="2" s="1"/>
  <c r="F23" i="2"/>
  <c r="H23" i="2" s="1"/>
  <c r="F24" i="2"/>
  <c r="H24" i="2" s="1"/>
  <c r="F25" i="2"/>
  <c r="H25" i="2" s="1"/>
  <c r="C26" i="2"/>
  <c r="F26" i="2" s="1"/>
  <c r="H26" i="2" s="1"/>
  <c r="D26" i="2"/>
  <c r="D21" i="2" s="1"/>
  <c r="D39" i="2" s="1"/>
  <c r="E26" i="2"/>
  <c r="G26" i="2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E39" i="2"/>
  <c r="C41" i="2"/>
  <c r="F41" i="2" s="1"/>
  <c r="H41" i="2" s="1"/>
  <c r="D41" i="2"/>
  <c r="E41" i="2"/>
  <c r="G41" i="2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C49" i="2"/>
  <c r="F49" i="2" s="1"/>
  <c r="H49" i="2" s="1"/>
  <c r="D49" i="2"/>
  <c r="E49" i="2"/>
  <c r="G49" i="2"/>
  <c r="F50" i="2"/>
  <c r="H50" i="2" s="1"/>
  <c r="F51" i="2"/>
  <c r="H51" i="2" s="1"/>
  <c r="F52" i="2"/>
  <c r="H52" i="2" s="1"/>
  <c r="C53" i="2"/>
  <c r="F53" i="2" s="1"/>
  <c r="H53" i="2" s="1"/>
  <c r="D53" i="2"/>
  <c r="E53" i="2"/>
  <c r="G53" i="2"/>
  <c r="F55" i="2"/>
  <c r="H55" i="2" s="1"/>
  <c r="F56" i="2"/>
  <c r="H56" i="2" s="1"/>
  <c r="C57" i="2"/>
  <c r="F57" i="2" s="1"/>
  <c r="H57" i="2" s="1"/>
  <c r="D57" i="2"/>
  <c r="E57" i="2"/>
  <c r="G57" i="2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C65" i="2"/>
  <c r="F65" i="2" s="1"/>
  <c r="H65" i="2" s="1"/>
  <c r="D65" i="2"/>
  <c r="D66" i="2" s="1"/>
  <c r="E65" i="2"/>
  <c r="E66" i="2" s="1"/>
  <c r="G65" i="2"/>
  <c r="C66" i="2"/>
  <c r="F66" i="2" s="1"/>
  <c r="H66" i="2" s="1"/>
  <c r="G66" i="2"/>
  <c r="I21" i="3" l="1"/>
  <c r="K21" i="3" s="1"/>
  <c r="I53" i="3"/>
  <c r="K53" i="3" s="1"/>
  <c r="I39" i="3"/>
  <c r="K39" i="3" s="1"/>
  <c r="C39" i="2"/>
  <c r="F39" i="2" s="1"/>
  <c r="H39" i="2" s="1"/>
  <c r="F21" i="2"/>
  <c r="H21" i="2" s="1"/>
  <c r="F22" i="2"/>
  <c r="H22" i="2" s="1"/>
  <c r="E38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H29" i="1"/>
  <c r="H38" i="1" s="1"/>
  <c r="G29" i="1"/>
  <c r="G38" i="1" s="1"/>
  <c r="I38" i="1" s="1"/>
  <c r="E29" i="1"/>
  <c r="I28" i="1"/>
  <c r="E28" i="1"/>
  <c r="I27" i="1"/>
  <c r="E27" i="1"/>
  <c r="D26" i="1"/>
  <c r="C26" i="1"/>
  <c r="E26" i="1" s="1"/>
  <c r="E25" i="1"/>
  <c r="I24" i="1"/>
  <c r="E24" i="1"/>
  <c r="I23" i="1"/>
  <c r="E23" i="1"/>
  <c r="I22" i="1"/>
  <c r="D22" i="1"/>
  <c r="D21" i="1" s="1"/>
  <c r="C22" i="1"/>
  <c r="E22" i="1" s="1"/>
  <c r="H21" i="1"/>
  <c r="G21" i="1"/>
  <c r="I21" i="1" s="1"/>
  <c r="E20" i="1"/>
  <c r="E19" i="1"/>
  <c r="E18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25" i="1" s="1"/>
  <c r="H39" i="1" s="1"/>
  <c r="G9" i="1"/>
  <c r="I9" i="1" s="1"/>
  <c r="D9" i="1"/>
  <c r="C9" i="1"/>
  <c r="D39" i="1" l="1"/>
  <c r="E9" i="1"/>
  <c r="G25" i="1"/>
  <c r="C21" i="1"/>
  <c r="E21" i="1" s="1"/>
  <c r="I29" i="1"/>
  <c r="I25" i="1" l="1"/>
  <c r="G39" i="1"/>
  <c r="I39" i="1" s="1"/>
  <c r="C39" i="1"/>
  <c r="E39" i="1" s="1"/>
</calcChain>
</file>

<file path=xl/sharedStrings.xml><?xml version="1.0" encoding="utf-8"?>
<sst xmlns="http://schemas.openxmlformats.org/spreadsheetml/2006/main" count="212" uniqueCount="88">
  <si>
    <t>第三号第一様式（第二十七条第四項関係）</t>
    <phoneticPr fontId="4"/>
  </si>
  <si>
    <t>法人単位貸借対照表</t>
    <phoneticPr fontId="2"/>
  </si>
  <si>
    <t>平成30年3月31日現在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</si>
  <si>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</si>
  <si>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</si>
  <si>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</si>
  <si>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</si>
  <si>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</si>
  <si>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</si>
  <si>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</si>
  <si>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</si>
  <si>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</si>
  <si>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</si>
  <si>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有価証券</t>
  </si>
  <si>
    <t>　その他の未払金</t>
  </si>
  <si>
    <t>　事業未収金</t>
  </si>
  <si>
    <t>　未払費用</t>
  </si>
  <si>
    <t>　未収金</t>
  </si>
  <si>
    <t>　預り金</t>
  </si>
  <si>
    <t>　未収補助金</t>
  </si>
  <si>
    <t>　職員預り金</t>
  </si>
  <si>
    <t>　未収収益</t>
  </si>
  <si>
    <t>　賞与引当金</t>
  </si>
  <si>
    <t>　立替金</t>
  </si>
  <si>
    <t>　その他の流動負債</t>
  </si>
  <si>
    <t>　前払金</t>
  </si>
  <si>
    <t>　前払費用</t>
  </si>
  <si>
    <t>　仮払金</t>
  </si>
  <si>
    <t>　その他の流動資産</t>
  </si>
  <si>
    <t>固定資産</t>
  </si>
  <si>
    <t>固定負債</t>
  </si>
  <si>
    <t>基本財産</t>
  </si>
  <si>
    <t>　設備資金借入金</t>
  </si>
  <si>
    <t>　土地</t>
  </si>
  <si>
    <t>　退職給付引当金</t>
  </si>
  <si>
    <t>　建物</t>
  </si>
  <si>
    <t>　その他の固定負債</t>
  </si>
  <si>
    <t>　定期預金</t>
  </si>
  <si>
    <t>負債の部合計</t>
  </si>
  <si>
    <t>その他の固定資産</t>
  </si>
  <si>
    <t>純資産の部</t>
  </si>
  <si>
    <t>　構築物</t>
  </si>
  <si>
    <t>基本金</t>
  </si>
  <si>
    <t>　機械及び装置</t>
  </si>
  <si>
    <t>国庫補助金等特別積立金</t>
  </si>
  <si>
    <t>　車輌運搬具</t>
  </si>
  <si>
    <t>その他の積立金</t>
  </si>
  <si>
    <t>　器具及び備品</t>
  </si>
  <si>
    <t>　法人運営積立金</t>
  </si>
  <si>
    <t>　建設仮勘定</t>
  </si>
  <si>
    <t>　人件費積立金</t>
  </si>
  <si>
    <t>　有形リース資産</t>
  </si>
  <si>
    <t>　備品等購入積立金</t>
  </si>
  <si>
    <t>　ソフトウェア</t>
  </si>
  <si>
    <t>　施設整備等積立金</t>
  </si>
  <si>
    <t>　投資有価証券</t>
  </si>
  <si>
    <t>　工賃変動積立金</t>
  </si>
  <si>
    <t>　退職給付引当資産</t>
  </si>
  <si>
    <t>次期繰越活動増減差額</t>
  </si>
  <si>
    <t>　長期預り金積立資産</t>
  </si>
  <si>
    <t>（うち当期活動増減差額）</t>
  </si>
  <si>
    <t>　（何）積立資産</t>
  </si>
  <si>
    <t>　その他の固定資産</t>
  </si>
  <si>
    <t>純資産の部合計</t>
  </si>
  <si>
    <t>資産の部合計</t>
  </si>
  <si>
    <t>負債及び純資産の部合計</t>
  </si>
  <si>
    <t>負債の部</t>
  </si>
  <si>
    <t>資産の部</t>
  </si>
  <si>
    <t>法人合計</t>
    <rPh sb="0" eb="2">
      <t>ホウジン</t>
    </rPh>
    <rPh sb="2" eb="4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</si>
  <si>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</si>
  <si>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</si>
  <si>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</si>
  <si>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</si>
  <si>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phoneticPr fontId="2"/>
  </si>
  <si>
    <t>勘定科目</t>
    <rPh sb="0" eb="2">
      <t>カンジョウ</t>
    </rPh>
    <rPh sb="2" eb="4">
      <t>カモク</t>
    </rPh>
    <phoneticPr fontId="2"/>
  </si>
  <si>
    <t>貸借対照表内訳表</t>
    <phoneticPr fontId="4"/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</si>
  <si>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</si>
  <si>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事業区分計</t>
    <rPh sb="0" eb="2">
      <t>ジギョウ</t>
    </rPh>
    <rPh sb="2" eb="4">
      <t>クブン</t>
    </rPh>
    <rPh sb="4" eb="5">
      <t>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</si>
  <si>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</si>
  <si>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合計</t>
    <rPh sb="0" eb="2">
      <t>ゴウケイ</t>
    </rPh>
    <phoneticPr fontId="3"/>
  </si>
  <si>
    <t>ひだまり</t>
    <phoneticPr fontId="2"/>
  </si>
  <si>
    <t>ワークセンターすくも</t>
    <phoneticPr fontId="2"/>
  </si>
  <si>
    <t>宿毛授産園</t>
    <phoneticPr fontId="2"/>
  </si>
  <si>
    <t>ピアハウスすくも</t>
    <phoneticPr fontId="2"/>
  </si>
  <si>
    <t>宿毛育成園</t>
    <phoneticPr fontId="2"/>
  </si>
  <si>
    <t>法人本部</t>
    <phoneticPr fontId="2"/>
  </si>
  <si>
    <t>社会福祉事業  貸借対照表内訳表</t>
    <phoneticPr fontId="2"/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</si>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</sst>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176" fontId="10" fillId="0" borderId="4" xfId="0" applyNumberFormat="1" applyFont="1" applyFill="1" applyBorder="1" applyProtection="1">
      <alignment vertical="center"/>
      <protection locked="0"/>
    </xf>
    <xf numFmtId="176" fontId="10" fillId="0" borderId="6" xfId="0" applyNumberFormat="1" applyFont="1" applyFill="1" applyBorder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top"/>
      <protection locked="0"/>
    </xf>
    <xf numFmtId="0" fontId="7" fillId="0" borderId="4" xfId="1" applyFont="1" applyFill="1" applyBorder="1">
      <alignment horizontal="left" vertical="top"/>
    </xf>
    <xf numFmtId="176" fontId="9" fillId="0" borderId="7" xfId="1" applyNumberFormat="1" applyFont="1" applyFill="1" applyBorder="1" applyAlignment="1" applyProtection="1">
      <alignment vertical="top"/>
      <protection locked="0"/>
    </xf>
    <xf numFmtId="0" fontId="7" fillId="0" borderId="7" xfId="1" applyFont="1" applyFill="1" applyBorder="1">
      <alignment horizontal="left" vertical="top"/>
    </xf>
    <xf numFmtId="176" fontId="9" fillId="0" borderId="6" xfId="1" applyNumberFormat="1" applyFont="1" applyFill="1" applyBorder="1" applyAlignment="1" applyProtection="1">
      <alignment vertical="top"/>
      <protection locked="0"/>
    </xf>
    <xf numFmtId="0" fontId="7" fillId="0" borderId="6" xfId="1" applyFont="1" applyFill="1" applyBorder="1">
      <alignment horizontal="left" vertical="top"/>
    </xf>
    <xf numFmtId="176" fontId="9" fillId="0" borderId="5" xfId="1" applyNumberFormat="1" applyFont="1" applyFill="1" applyBorder="1" applyAlignment="1" applyProtection="1">
      <alignment vertical="top"/>
      <protection locked="0"/>
    </xf>
    <xf numFmtId="0" fontId="7" fillId="0" borderId="5" xfId="1" applyFont="1" applyFill="1" applyBorder="1">
      <alignment horizontal="left" vertical="top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showGridLines="0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31" t="s">
        <v>1</v>
      </c>
      <c r="C3" s="31"/>
      <c r="D3" s="31"/>
      <c r="E3" s="31"/>
      <c r="F3" s="31"/>
      <c r="G3" s="31"/>
      <c r="H3" s="31"/>
      <c r="I3" s="31"/>
    </row>
    <row r="4" spans="2:9" ht="21">
      <c r="B4" s="4"/>
      <c r="C4" s="2"/>
      <c r="D4" s="1"/>
      <c r="E4" s="1"/>
      <c r="F4" s="1"/>
      <c r="G4" s="1"/>
      <c r="H4" s="1"/>
      <c r="I4" s="1"/>
    </row>
    <row r="5" spans="2:9" ht="21">
      <c r="B5" s="32" t="s">
        <v>2</v>
      </c>
      <c r="C5" s="32"/>
      <c r="D5" s="32"/>
      <c r="E5" s="32"/>
      <c r="F5" s="32"/>
      <c r="G5" s="32"/>
      <c r="H5" s="32"/>
      <c r="I5" s="32"/>
    </row>
    <row r="6" spans="2:9" ht="15.75">
      <c r="B6" s="5"/>
      <c r="C6" s="1"/>
      <c r="D6" s="1"/>
      <c r="E6" s="1"/>
      <c r="F6" s="1"/>
      <c r="G6" s="1"/>
      <c r="H6" s="1"/>
      <c r="I6" s="6" t="s">
        <v>3</v>
      </c>
    </row>
    <row r="7" spans="2:9" ht="14.25">
      <c r="B7" s="33" t="s">
        <v>4</v>
      </c>
      <c r="C7" s="34"/>
      <c r="D7" s="34"/>
      <c r="E7" s="35"/>
      <c r="F7" s="33" t="s">
        <v>5</v>
      </c>
      <c r="G7" s="34"/>
      <c r="H7" s="34"/>
      <c r="I7" s="35"/>
    </row>
    <row r="8" spans="2:9" ht="14.25">
      <c r="B8" s="7"/>
      <c r="C8" s="7" t="s">
        <v>6</v>
      </c>
      <c r="D8" s="7" t="s">
        <v>7</v>
      </c>
      <c r="E8" s="7" t="s">
        <v>8</v>
      </c>
      <c r="F8" s="8"/>
      <c r="G8" s="7" t="s">
        <v>6</v>
      </c>
      <c r="H8" s="7" t="s">
        <v>7</v>
      </c>
      <c r="I8" s="7" t="s">
        <v>8</v>
      </c>
    </row>
    <row r="9" spans="2:9" ht="14.25">
      <c r="B9" s="9" t="s">
        <v>9</v>
      </c>
      <c r="C9" s="10">
        <f>+C10+C11+C12+C13+C14+C15+C16+C17+C18+C19+C20</f>
        <v>304164570</v>
      </c>
      <c r="D9" s="11">
        <f>+D10+D11+D12+D13+D14+D15+D16+D17+D18+D19+D20</f>
        <v>270243962</v>
      </c>
      <c r="E9" s="10">
        <f>C9-D9</f>
        <v>33920608</v>
      </c>
      <c r="F9" s="9" t="s">
        <v>10</v>
      </c>
      <c r="G9" s="10">
        <f>+G10+G11+G12+G13+G14+G15+G16</f>
        <v>44827268</v>
      </c>
      <c r="H9" s="11">
        <f>+H10+H11+H12+H13+H14+H15+H16</f>
        <v>40617969</v>
      </c>
      <c r="I9" s="10">
        <f>G9-H9</f>
        <v>4209299</v>
      </c>
    </row>
    <row r="10" spans="2:9" ht="14.25">
      <c r="B10" s="12" t="s">
        <v>11</v>
      </c>
      <c r="C10" s="13">
        <v>208079324</v>
      </c>
      <c r="D10" s="14">
        <v>175811561</v>
      </c>
      <c r="E10" s="13">
        <f t="shared" ref="E10:E39" si="0">C10-D10</f>
        <v>32267763</v>
      </c>
      <c r="F10" s="15" t="s">
        <v>12</v>
      </c>
      <c r="G10" s="16">
        <v>21961442</v>
      </c>
      <c r="H10" s="17">
        <v>19169907</v>
      </c>
      <c r="I10" s="16">
        <f t="shared" ref="I10:I39" si="1">G10-H10</f>
        <v>2791535</v>
      </c>
    </row>
    <row r="11" spans="2:9" ht="14.25">
      <c r="B11" s="15" t="s">
        <v>13</v>
      </c>
      <c r="C11" s="16"/>
      <c r="D11" s="17"/>
      <c r="E11" s="16">
        <f t="shared" si="0"/>
        <v>0</v>
      </c>
      <c r="F11" s="15" t="s">
        <v>14</v>
      </c>
      <c r="G11" s="16"/>
      <c r="H11" s="17"/>
      <c r="I11" s="16">
        <f t="shared" si="1"/>
        <v>0</v>
      </c>
    </row>
    <row r="12" spans="2:9" ht="14.25">
      <c r="B12" s="15" t="s">
        <v>15</v>
      </c>
      <c r="C12" s="16">
        <v>95102663</v>
      </c>
      <c r="D12" s="17">
        <v>92831260</v>
      </c>
      <c r="E12" s="16">
        <f t="shared" si="0"/>
        <v>2271403</v>
      </c>
      <c r="F12" s="15" t="s">
        <v>16</v>
      </c>
      <c r="G12" s="16"/>
      <c r="H12" s="17"/>
      <c r="I12" s="16">
        <f t="shared" si="1"/>
        <v>0</v>
      </c>
    </row>
    <row r="13" spans="2:9" ht="14.25">
      <c r="B13" s="15" t="s">
        <v>17</v>
      </c>
      <c r="C13" s="16"/>
      <c r="D13" s="17"/>
      <c r="E13" s="16">
        <f t="shared" si="0"/>
        <v>0</v>
      </c>
      <c r="F13" s="15" t="s">
        <v>18</v>
      </c>
      <c r="G13" s="16">
        <v>2693474</v>
      </c>
      <c r="H13" s="17">
        <v>1361545</v>
      </c>
      <c r="I13" s="16">
        <f t="shared" si="1"/>
        <v>1331929</v>
      </c>
    </row>
    <row r="14" spans="2:9" ht="14.25">
      <c r="B14" s="15" t="s">
        <v>19</v>
      </c>
      <c r="C14" s="16">
        <v>442000</v>
      </c>
      <c r="D14" s="17">
        <v>590000</v>
      </c>
      <c r="E14" s="16">
        <f t="shared" si="0"/>
        <v>-148000</v>
      </c>
      <c r="F14" s="15" t="s">
        <v>20</v>
      </c>
      <c r="G14" s="16">
        <v>4629240</v>
      </c>
      <c r="H14" s="17">
        <v>2034157</v>
      </c>
      <c r="I14" s="16">
        <f t="shared" si="1"/>
        <v>2595083</v>
      </c>
    </row>
    <row r="15" spans="2:9" ht="14.25">
      <c r="B15" s="15" t="s">
        <v>21</v>
      </c>
      <c r="C15" s="16"/>
      <c r="D15" s="17"/>
      <c r="E15" s="16">
        <f t="shared" si="0"/>
        <v>0</v>
      </c>
      <c r="F15" s="15" t="s">
        <v>22</v>
      </c>
      <c r="G15" s="16">
        <v>15543112</v>
      </c>
      <c r="H15" s="17">
        <v>18052360</v>
      </c>
      <c r="I15" s="16">
        <f t="shared" si="1"/>
        <v>-2509248</v>
      </c>
    </row>
    <row r="16" spans="2:9" ht="14.25">
      <c r="B16" s="15" t="s">
        <v>23</v>
      </c>
      <c r="C16" s="16">
        <v>401709</v>
      </c>
      <c r="D16" s="17">
        <v>768803</v>
      </c>
      <c r="E16" s="16">
        <f t="shared" si="0"/>
        <v>-367094</v>
      </c>
      <c r="F16" s="15" t="s">
        <v>24</v>
      </c>
      <c r="G16" s="16"/>
      <c r="H16" s="17"/>
      <c r="I16" s="16">
        <f t="shared" si="1"/>
        <v>0</v>
      </c>
    </row>
    <row r="17" spans="2:9" ht="14.25">
      <c r="B17" s="15" t="s">
        <v>25</v>
      </c>
      <c r="C17" s="16">
        <v>29376</v>
      </c>
      <c r="D17" s="17"/>
      <c r="E17" s="16">
        <f t="shared" si="0"/>
        <v>29376</v>
      </c>
      <c r="F17" s="15"/>
      <c r="G17" s="16"/>
      <c r="H17" s="16"/>
      <c r="I17" s="16"/>
    </row>
    <row r="18" spans="2:9" ht="14.25">
      <c r="B18" s="15" t="s">
        <v>26</v>
      </c>
      <c r="C18" s="16">
        <v>109498</v>
      </c>
      <c r="D18" s="17">
        <v>242338</v>
      </c>
      <c r="E18" s="16">
        <f t="shared" si="0"/>
        <v>-132840</v>
      </c>
      <c r="F18" s="15"/>
      <c r="G18" s="16"/>
      <c r="H18" s="16"/>
      <c r="I18" s="16"/>
    </row>
    <row r="19" spans="2:9" ht="14.25">
      <c r="B19" s="15" t="s">
        <v>27</v>
      </c>
      <c r="C19" s="16"/>
      <c r="D19" s="17"/>
      <c r="E19" s="16">
        <f t="shared" si="0"/>
        <v>0</v>
      </c>
      <c r="F19" s="15"/>
      <c r="G19" s="16"/>
      <c r="H19" s="16"/>
      <c r="I19" s="16"/>
    </row>
    <row r="20" spans="2:9" ht="14.25">
      <c r="B20" s="15" t="s">
        <v>28</v>
      </c>
      <c r="C20" s="16"/>
      <c r="D20" s="17"/>
      <c r="E20" s="16">
        <f t="shared" si="0"/>
        <v>0</v>
      </c>
      <c r="F20" s="15"/>
      <c r="G20" s="16"/>
      <c r="H20" s="16"/>
      <c r="I20" s="16"/>
    </row>
    <row r="21" spans="2:9" ht="14.25">
      <c r="B21" s="9" t="s">
        <v>29</v>
      </c>
      <c r="C21" s="10">
        <f>+C22 +C26</f>
        <v>1445420408</v>
      </c>
      <c r="D21" s="11">
        <f>+D22 +D26</f>
        <v>967109205</v>
      </c>
      <c r="E21" s="10">
        <f t="shared" si="0"/>
        <v>478311203</v>
      </c>
      <c r="F21" s="9" t="s">
        <v>30</v>
      </c>
      <c r="G21" s="10">
        <f>+G22+G23+G24</f>
        <v>97279748</v>
      </c>
      <c r="H21" s="11">
        <f>+H22+H23+H24</f>
        <v>108187710</v>
      </c>
      <c r="I21" s="10">
        <f t="shared" si="1"/>
        <v>-10907962</v>
      </c>
    </row>
    <row r="22" spans="2:9" ht="14.25">
      <c r="B22" s="9" t="s">
        <v>31</v>
      </c>
      <c r="C22" s="10">
        <f>+C23+C24+C25</f>
        <v>803766640</v>
      </c>
      <c r="D22" s="11">
        <f>+D23+D24+D25</f>
        <v>849986566</v>
      </c>
      <c r="E22" s="10">
        <f t="shared" si="0"/>
        <v>-46219926</v>
      </c>
      <c r="F22" s="12" t="s">
        <v>32</v>
      </c>
      <c r="G22" s="13">
        <v>65904600</v>
      </c>
      <c r="H22" s="14">
        <v>75858600</v>
      </c>
      <c r="I22" s="13">
        <f t="shared" si="1"/>
        <v>-9954000</v>
      </c>
    </row>
    <row r="23" spans="2:9" ht="14.25">
      <c r="B23" s="12" t="s">
        <v>33</v>
      </c>
      <c r="C23" s="13">
        <v>118461768</v>
      </c>
      <c r="D23" s="14">
        <v>118461768</v>
      </c>
      <c r="E23" s="13">
        <f t="shared" si="0"/>
        <v>0</v>
      </c>
      <c r="F23" s="15" t="s">
        <v>34</v>
      </c>
      <c r="G23" s="16">
        <v>31375148</v>
      </c>
      <c r="H23" s="17">
        <v>32329110</v>
      </c>
      <c r="I23" s="16">
        <f t="shared" si="1"/>
        <v>-953962</v>
      </c>
    </row>
    <row r="24" spans="2:9" ht="14.25">
      <c r="B24" s="15" t="s">
        <v>35</v>
      </c>
      <c r="C24" s="16">
        <v>685304872</v>
      </c>
      <c r="D24" s="17">
        <v>731524798</v>
      </c>
      <c r="E24" s="16">
        <f t="shared" si="0"/>
        <v>-46219926</v>
      </c>
      <c r="F24" s="15" t="s">
        <v>36</v>
      </c>
      <c r="G24" s="16"/>
      <c r="H24" s="17"/>
      <c r="I24" s="16">
        <f t="shared" si="1"/>
        <v>0</v>
      </c>
    </row>
    <row r="25" spans="2:9" ht="14.25">
      <c r="B25" s="15" t="s">
        <v>37</v>
      </c>
      <c r="C25" s="16"/>
      <c r="D25" s="17"/>
      <c r="E25" s="16">
        <f t="shared" si="0"/>
        <v>0</v>
      </c>
      <c r="F25" s="9" t="s">
        <v>38</v>
      </c>
      <c r="G25" s="10">
        <f>+G9 +G21</f>
        <v>142107016</v>
      </c>
      <c r="H25" s="10">
        <f>+H9 +H21</f>
        <v>148805679</v>
      </c>
      <c r="I25" s="10">
        <f t="shared" si="1"/>
        <v>-6698663</v>
      </c>
    </row>
    <row r="26" spans="2:9" ht="14.25">
      <c r="B26" s="9" t="s">
        <v>39</v>
      </c>
      <c r="C26" s="10">
        <f>+C27+C28+C29+C30+C31+C32+C33+C34+C35+C36+C37+C38</f>
        <v>641653768</v>
      </c>
      <c r="D26" s="11">
        <f>+D27+D28+D29+D30+D31+D32+D33+D34+D35+D36+D37+D38</f>
        <v>117122639</v>
      </c>
      <c r="E26" s="10">
        <f t="shared" si="0"/>
        <v>524531129</v>
      </c>
      <c r="F26" s="36" t="s">
        <v>40</v>
      </c>
      <c r="G26" s="37"/>
      <c r="H26" s="37"/>
      <c r="I26" s="38"/>
    </row>
    <row r="27" spans="2:9" ht="14.25">
      <c r="B27" s="15" t="s">
        <v>41</v>
      </c>
      <c r="C27" s="16">
        <v>33640005</v>
      </c>
      <c r="D27" s="17">
        <v>38220142</v>
      </c>
      <c r="E27" s="16">
        <f t="shared" si="0"/>
        <v>-4580137</v>
      </c>
      <c r="F27" s="12" t="s">
        <v>42</v>
      </c>
      <c r="G27" s="13">
        <v>53653205</v>
      </c>
      <c r="H27" s="14">
        <v>53653205</v>
      </c>
      <c r="I27" s="13">
        <f t="shared" si="1"/>
        <v>0</v>
      </c>
    </row>
    <row r="28" spans="2:9" ht="14.25">
      <c r="B28" s="15" t="s">
        <v>43</v>
      </c>
      <c r="C28" s="16">
        <v>28366360</v>
      </c>
      <c r="D28" s="17">
        <v>32437440</v>
      </c>
      <c r="E28" s="16">
        <f t="shared" si="0"/>
        <v>-4071080</v>
      </c>
      <c r="F28" s="15" t="s">
        <v>44</v>
      </c>
      <c r="G28" s="16">
        <v>470328496</v>
      </c>
      <c r="H28" s="17">
        <v>501711219</v>
      </c>
      <c r="I28" s="16">
        <f t="shared" si="1"/>
        <v>-31382723</v>
      </c>
    </row>
    <row r="29" spans="2:9" ht="14.25">
      <c r="B29" s="15" t="s">
        <v>45</v>
      </c>
      <c r="C29" s="16">
        <v>18068845</v>
      </c>
      <c r="D29" s="17">
        <v>8216703</v>
      </c>
      <c r="E29" s="16">
        <f t="shared" si="0"/>
        <v>9852142</v>
      </c>
      <c r="F29" s="15" t="s">
        <v>46</v>
      </c>
      <c r="G29" s="16">
        <f>+G30+G31+G32+G33+G34</f>
        <v>522203231</v>
      </c>
      <c r="H29" s="17">
        <f>+H30+H31+H32+H33+H34</f>
        <v>476690744</v>
      </c>
      <c r="I29" s="16">
        <f t="shared" si="1"/>
        <v>45512487</v>
      </c>
    </row>
    <row r="30" spans="2:9" ht="14.25">
      <c r="B30" s="15" t="s">
        <v>47</v>
      </c>
      <c r="C30" s="16">
        <v>7505079</v>
      </c>
      <c r="D30" s="17">
        <v>5909244</v>
      </c>
      <c r="E30" s="16">
        <f t="shared" si="0"/>
        <v>1595835</v>
      </c>
      <c r="F30" s="15" t="s">
        <v>48</v>
      </c>
      <c r="G30" s="16">
        <v>10000000</v>
      </c>
      <c r="H30" s="17">
        <v>9000000</v>
      </c>
      <c r="I30" s="16">
        <f t="shared" si="1"/>
        <v>1000000</v>
      </c>
    </row>
    <row r="31" spans="2:9" ht="14.25">
      <c r="B31" s="15" t="s">
        <v>49</v>
      </c>
      <c r="C31" s="16"/>
      <c r="D31" s="17"/>
      <c r="E31" s="16">
        <f t="shared" si="0"/>
        <v>0</v>
      </c>
      <c r="F31" s="15" t="s">
        <v>50</v>
      </c>
      <c r="G31" s="16">
        <v>98934506</v>
      </c>
      <c r="H31" s="17">
        <v>97134148</v>
      </c>
      <c r="I31" s="16">
        <f t="shared" si="1"/>
        <v>1800358</v>
      </c>
    </row>
    <row r="32" spans="2:9" ht="14.25">
      <c r="B32" s="15" t="s">
        <v>51</v>
      </c>
      <c r="C32" s="16"/>
      <c r="D32" s="17"/>
      <c r="E32" s="16">
        <f t="shared" si="0"/>
        <v>0</v>
      </c>
      <c r="F32" s="15" t="s">
        <v>52</v>
      </c>
      <c r="G32" s="16">
        <v>135131736</v>
      </c>
      <c r="H32" s="17">
        <v>117161736</v>
      </c>
      <c r="I32" s="16">
        <f t="shared" si="1"/>
        <v>17970000</v>
      </c>
    </row>
    <row r="33" spans="2:9" ht="14.25">
      <c r="B33" s="15" t="s">
        <v>53</v>
      </c>
      <c r="C33" s="16">
        <v>485100</v>
      </c>
      <c r="D33" s="17"/>
      <c r="E33" s="16">
        <f t="shared" si="0"/>
        <v>485100</v>
      </c>
      <c r="F33" s="15" t="s">
        <v>54</v>
      </c>
      <c r="G33" s="16">
        <v>266703814</v>
      </c>
      <c r="H33" s="17">
        <v>241961685</v>
      </c>
      <c r="I33" s="16">
        <f t="shared" si="1"/>
        <v>24742129</v>
      </c>
    </row>
    <row r="34" spans="2:9" ht="14.25">
      <c r="B34" s="15" t="s">
        <v>55</v>
      </c>
      <c r="C34" s="16">
        <v>10000</v>
      </c>
      <c r="D34" s="17">
        <v>10000</v>
      </c>
      <c r="E34" s="16">
        <f t="shared" si="0"/>
        <v>0</v>
      </c>
      <c r="F34" s="15" t="s">
        <v>56</v>
      </c>
      <c r="G34" s="16">
        <v>11433175</v>
      </c>
      <c r="H34" s="17">
        <v>11433175</v>
      </c>
      <c r="I34" s="16">
        <f t="shared" si="1"/>
        <v>0</v>
      </c>
    </row>
    <row r="35" spans="2:9" ht="14.25">
      <c r="B35" s="15" t="s">
        <v>57</v>
      </c>
      <c r="C35" s="16">
        <v>31375148</v>
      </c>
      <c r="D35" s="17">
        <v>32329110</v>
      </c>
      <c r="E35" s="16">
        <f t="shared" si="0"/>
        <v>-953962</v>
      </c>
      <c r="F35" s="15" t="s">
        <v>58</v>
      </c>
      <c r="G35" s="16">
        <v>561293030</v>
      </c>
      <c r="H35" s="17">
        <v>533183064</v>
      </c>
      <c r="I35" s="16">
        <f t="shared" si="1"/>
        <v>28109966</v>
      </c>
    </row>
    <row r="36" spans="2:9" ht="14.25">
      <c r="B36" s="15" t="s">
        <v>59</v>
      </c>
      <c r="C36" s="16"/>
      <c r="D36" s="17"/>
      <c r="E36" s="16">
        <f t="shared" si="0"/>
        <v>0</v>
      </c>
      <c r="F36" s="15" t="s">
        <v>60</v>
      </c>
      <c r="G36" s="16">
        <v>73622453</v>
      </c>
      <c r="H36" s="17">
        <v>67163879</v>
      </c>
      <c r="I36" s="16">
        <f t="shared" si="1"/>
        <v>6458574</v>
      </c>
    </row>
    <row r="37" spans="2:9" ht="14.25">
      <c r="B37" s="15" t="s">
        <v>61</v>
      </c>
      <c r="C37" s="16">
        <v>522203231</v>
      </c>
      <c r="D37" s="17"/>
      <c r="E37" s="16">
        <f t="shared" si="0"/>
        <v>522203231</v>
      </c>
      <c r="F37" s="18"/>
      <c r="G37" s="19"/>
      <c r="H37" s="19"/>
      <c r="I37" s="19"/>
    </row>
    <row r="38" spans="2:9" ht="14.25">
      <c r="B38" s="15" t="s">
        <v>62</v>
      </c>
      <c r="C38" s="16"/>
      <c r="D38" s="17"/>
      <c r="E38" s="16">
        <f t="shared" si="0"/>
        <v>0</v>
      </c>
      <c r="F38" s="9" t="s">
        <v>63</v>
      </c>
      <c r="G38" s="10">
        <f>+G27 +G28 +G29 +G35</f>
        <v>1607477962</v>
      </c>
      <c r="H38" s="10">
        <f>+H27 +H28 +H29 +H35</f>
        <v>1565238232</v>
      </c>
      <c r="I38" s="10">
        <f t="shared" si="1"/>
        <v>42239730</v>
      </c>
    </row>
    <row r="39" spans="2:9" ht="14.25">
      <c r="B39" s="9" t="s">
        <v>64</v>
      </c>
      <c r="C39" s="10">
        <f>+C9 +C21</f>
        <v>1749584978</v>
      </c>
      <c r="D39" s="10">
        <f>+D9 +D21</f>
        <v>1237353167</v>
      </c>
      <c r="E39" s="10">
        <f t="shared" si="0"/>
        <v>512231811</v>
      </c>
      <c r="F39" s="20" t="s">
        <v>65</v>
      </c>
      <c r="G39" s="21">
        <f>+G25 +G38</f>
        <v>1749584978</v>
      </c>
      <c r="H39" s="21">
        <f>+H25 +H38</f>
        <v>1714043911</v>
      </c>
      <c r="I39" s="21">
        <f t="shared" si="1"/>
        <v>35541067</v>
      </c>
    </row>
  </sheetData>
  <mergeCells count="5">
    <mergeCell ref="B3:I3"/>
    <mergeCell ref="B5:I5"/>
    <mergeCell ref="B7:E7"/>
    <mergeCell ref="F7:I7"/>
    <mergeCell ref="F26:I26"/>
  </mergeCells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6"/>
  <sheetViews>
    <sheetView showGridLines="0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30"/>
      <c r="C1" s="30"/>
      <c r="D1" s="30"/>
      <c r="E1" s="30"/>
      <c r="F1" s="30"/>
      <c r="G1" s="30"/>
      <c r="H1" s="30"/>
    </row>
    <row r="2" spans="2:8" ht="21">
      <c r="B2" s="30"/>
      <c r="C2" s="30"/>
      <c r="D2" s="30"/>
      <c r="E2" s="30"/>
      <c r="F2" s="30"/>
      <c r="G2" s="30"/>
      <c r="H2" s="29" t="s">
        <v>76</v>
      </c>
    </row>
    <row r="3" spans="2:8" ht="21">
      <c r="B3" s="39" t="s">
        <v>75</v>
      </c>
      <c r="C3" s="39"/>
      <c r="D3" s="39"/>
      <c r="E3" s="39"/>
      <c r="F3" s="39"/>
      <c r="G3" s="39"/>
      <c r="H3" s="39"/>
    </row>
    <row r="4" spans="2:8" ht="14.25">
      <c r="B4" s="28"/>
      <c r="C4" s="28"/>
      <c r="D4" s="27"/>
      <c r="E4" s="28"/>
      <c r="F4" s="27"/>
      <c r="G4" s="28"/>
      <c r="H4" s="27"/>
    </row>
    <row r="5" spans="2:8" ht="21">
      <c r="B5" s="32" t="s">
        <v>2</v>
      </c>
      <c r="C5" s="32"/>
      <c r="D5" s="32"/>
      <c r="E5" s="32"/>
      <c r="F5" s="32"/>
      <c r="G5" s="32"/>
      <c r="H5" s="32"/>
    </row>
    <row r="6" spans="2:8" ht="15.75">
      <c r="B6" s="26"/>
      <c r="C6" s="27"/>
      <c r="D6" s="27"/>
      <c r="E6" s="27"/>
      <c r="F6" s="27"/>
      <c r="G6" s="27"/>
      <c r="H6" s="26" t="s">
        <v>3</v>
      </c>
    </row>
    <row r="7" spans="2:8" ht="14.25">
      <c r="B7" s="25" t="s">
        <v>74</v>
      </c>
      <c r="C7" s="25" t="s">
        <v>73</v>
      </c>
      <c r="D7" s="25" t="s">
        <v>72</v>
      </c>
      <c r="E7" s="25" t="s">
        <v>71</v>
      </c>
      <c r="F7" s="25" t="s">
        <v>70</v>
      </c>
      <c r="G7" s="25" t="s">
        <v>69</v>
      </c>
      <c r="H7" s="25" t="s">
        <v>68</v>
      </c>
    </row>
    <row r="8" spans="2:8" ht="14.25">
      <c r="B8" s="20" t="s">
        <v>67</v>
      </c>
      <c r="C8" s="21"/>
      <c r="D8" s="21"/>
      <c r="E8" s="21"/>
      <c r="F8" s="21"/>
      <c r="G8" s="21"/>
      <c r="H8" s="21"/>
    </row>
    <row r="9" spans="2:8" ht="14.25">
      <c r="B9" s="9" t="s">
        <v>9</v>
      </c>
      <c r="C9" s="10">
        <f>+C10+C11+C12+C13+C14+C15+C16+C17+C18+C19+C20</f>
        <v>304164570</v>
      </c>
      <c r="D9" s="10">
        <f>+D10+D11+D12+D13+D14+D15+D16+D17+D18+D19+D20</f>
        <v>0</v>
      </c>
      <c r="E9" s="10">
        <f>+E10+E11+E12+E13+E14+E15+E16+E17+E18+E19+E20</f>
        <v>0</v>
      </c>
      <c r="F9" s="10">
        <f t="shared" ref="F9:F39" si="0">+C9+D9+E9</f>
        <v>304164570</v>
      </c>
      <c r="G9" s="23">
        <f>+G10+G11+G12+G13+G14+G15+G16+G17+G18+G19+G20</f>
        <v>0</v>
      </c>
      <c r="H9" s="10">
        <f t="shared" ref="H9:H39" si="1">+F9-G9</f>
        <v>304164570</v>
      </c>
    </row>
    <row r="10" spans="2:8" ht="14.25">
      <c r="B10" s="12" t="s">
        <v>11</v>
      </c>
      <c r="C10" s="13">
        <v>208079324</v>
      </c>
      <c r="D10" s="13">
        <v>0</v>
      </c>
      <c r="E10" s="13">
        <v>0</v>
      </c>
      <c r="F10" s="13">
        <f t="shared" si="0"/>
        <v>208079324</v>
      </c>
      <c r="G10" s="13"/>
      <c r="H10" s="13">
        <f t="shared" si="1"/>
        <v>208079324</v>
      </c>
    </row>
    <row r="11" spans="2:8" ht="14.25">
      <c r="B11" s="15" t="s">
        <v>13</v>
      </c>
      <c r="C11" s="16">
        <v>0</v>
      </c>
      <c r="D11" s="16">
        <v>0</v>
      </c>
      <c r="E11" s="16">
        <v>0</v>
      </c>
      <c r="F11" s="16">
        <f t="shared" si="0"/>
        <v>0</v>
      </c>
      <c r="G11" s="16"/>
      <c r="H11" s="16">
        <f t="shared" si="1"/>
        <v>0</v>
      </c>
    </row>
    <row r="12" spans="2:8" ht="14.25">
      <c r="B12" s="15" t="s">
        <v>15</v>
      </c>
      <c r="C12" s="16">
        <v>95102663</v>
      </c>
      <c r="D12" s="16">
        <v>0</v>
      </c>
      <c r="E12" s="16">
        <v>0</v>
      </c>
      <c r="F12" s="16">
        <f t="shared" si="0"/>
        <v>95102663</v>
      </c>
      <c r="G12" s="16"/>
      <c r="H12" s="16">
        <f t="shared" si="1"/>
        <v>95102663</v>
      </c>
    </row>
    <row r="13" spans="2:8" ht="14.25">
      <c r="B13" s="15" t="s">
        <v>17</v>
      </c>
      <c r="C13" s="16">
        <v>0</v>
      </c>
      <c r="D13" s="16">
        <v>0</v>
      </c>
      <c r="E13" s="16">
        <v>0</v>
      </c>
      <c r="F13" s="16">
        <f t="shared" si="0"/>
        <v>0</v>
      </c>
      <c r="G13" s="16"/>
      <c r="H13" s="16">
        <f t="shared" si="1"/>
        <v>0</v>
      </c>
    </row>
    <row r="14" spans="2:8" ht="14.25">
      <c r="B14" s="15" t="s">
        <v>19</v>
      </c>
      <c r="C14" s="16">
        <v>442000</v>
      </c>
      <c r="D14" s="16">
        <v>0</v>
      </c>
      <c r="E14" s="16">
        <v>0</v>
      </c>
      <c r="F14" s="16">
        <f t="shared" si="0"/>
        <v>442000</v>
      </c>
      <c r="G14" s="16"/>
      <c r="H14" s="16">
        <f t="shared" si="1"/>
        <v>442000</v>
      </c>
    </row>
    <row r="15" spans="2:8" ht="14.25">
      <c r="B15" s="15" t="s">
        <v>21</v>
      </c>
      <c r="C15" s="16">
        <v>0</v>
      </c>
      <c r="D15" s="16">
        <v>0</v>
      </c>
      <c r="E15" s="16">
        <v>0</v>
      </c>
      <c r="F15" s="16">
        <f t="shared" si="0"/>
        <v>0</v>
      </c>
      <c r="G15" s="16"/>
      <c r="H15" s="16">
        <f t="shared" si="1"/>
        <v>0</v>
      </c>
    </row>
    <row r="16" spans="2:8" ht="14.25">
      <c r="B16" s="15" t="s">
        <v>23</v>
      </c>
      <c r="C16" s="16">
        <v>401709</v>
      </c>
      <c r="D16" s="16">
        <v>0</v>
      </c>
      <c r="E16" s="16">
        <v>0</v>
      </c>
      <c r="F16" s="16">
        <f t="shared" si="0"/>
        <v>401709</v>
      </c>
      <c r="G16" s="16"/>
      <c r="H16" s="16">
        <f t="shared" si="1"/>
        <v>401709</v>
      </c>
    </row>
    <row r="17" spans="2:8" ht="14.25">
      <c r="B17" s="15" t="s">
        <v>25</v>
      </c>
      <c r="C17" s="16">
        <v>29376</v>
      </c>
      <c r="D17" s="16">
        <v>0</v>
      </c>
      <c r="E17" s="16">
        <v>0</v>
      </c>
      <c r="F17" s="16">
        <f t="shared" si="0"/>
        <v>29376</v>
      </c>
      <c r="G17" s="16"/>
      <c r="H17" s="16">
        <f t="shared" si="1"/>
        <v>29376</v>
      </c>
    </row>
    <row r="18" spans="2:8" ht="14.25">
      <c r="B18" s="15" t="s">
        <v>26</v>
      </c>
      <c r="C18" s="16">
        <v>109498</v>
      </c>
      <c r="D18" s="16">
        <v>0</v>
      </c>
      <c r="E18" s="16">
        <v>0</v>
      </c>
      <c r="F18" s="16">
        <f t="shared" si="0"/>
        <v>109498</v>
      </c>
      <c r="G18" s="16"/>
      <c r="H18" s="16">
        <f t="shared" si="1"/>
        <v>109498</v>
      </c>
    </row>
    <row r="19" spans="2:8" ht="14.25">
      <c r="B19" s="15" t="s">
        <v>27</v>
      </c>
      <c r="C19" s="16">
        <v>0</v>
      </c>
      <c r="D19" s="16">
        <v>0</v>
      </c>
      <c r="E19" s="16">
        <v>0</v>
      </c>
      <c r="F19" s="16">
        <f t="shared" si="0"/>
        <v>0</v>
      </c>
      <c r="G19" s="16"/>
      <c r="H19" s="16">
        <f t="shared" si="1"/>
        <v>0</v>
      </c>
    </row>
    <row r="20" spans="2:8" ht="14.25">
      <c r="B20" s="15" t="s">
        <v>28</v>
      </c>
      <c r="C20" s="16">
        <v>0</v>
      </c>
      <c r="D20" s="16">
        <v>0</v>
      </c>
      <c r="E20" s="16">
        <v>0</v>
      </c>
      <c r="F20" s="16">
        <f t="shared" si="0"/>
        <v>0</v>
      </c>
      <c r="G20" s="16"/>
      <c r="H20" s="16">
        <f t="shared" si="1"/>
        <v>0</v>
      </c>
    </row>
    <row r="21" spans="2:8" ht="14.25">
      <c r="B21" s="9" t="s">
        <v>29</v>
      </c>
      <c r="C21" s="10">
        <f>+C22 +C26</f>
        <v>1445420408</v>
      </c>
      <c r="D21" s="10">
        <f>+D22 +D26</f>
        <v>0</v>
      </c>
      <c r="E21" s="10">
        <f>+E22 +E26</f>
        <v>0</v>
      </c>
      <c r="F21" s="10">
        <f t="shared" si="0"/>
        <v>1445420408</v>
      </c>
      <c r="G21" s="23">
        <f>+G22 +G26</f>
        <v>0</v>
      </c>
      <c r="H21" s="10">
        <f t="shared" si="1"/>
        <v>1445420408</v>
      </c>
    </row>
    <row r="22" spans="2:8" ht="14.25">
      <c r="B22" s="9" t="s">
        <v>31</v>
      </c>
      <c r="C22" s="10">
        <f>+C23+C24+C25</f>
        <v>803766640</v>
      </c>
      <c r="D22" s="10">
        <f>+D23+D24+D25</f>
        <v>0</v>
      </c>
      <c r="E22" s="10">
        <f>+E23+E24+E25</f>
        <v>0</v>
      </c>
      <c r="F22" s="10">
        <f t="shared" si="0"/>
        <v>803766640</v>
      </c>
      <c r="G22" s="23">
        <f>+G23+G24+G25</f>
        <v>0</v>
      </c>
      <c r="H22" s="10">
        <f t="shared" si="1"/>
        <v>803766640</v>
      </c>
    </row>
    <row r="23" spans="2:8" ht="14.25">
      <c r="B23" s="12" t="s">
        <v>33</v>
      </c>
      <c r="C23" s="13">
        <v>118461768</v>
      </c>
      <c r="D23" s="13">
        <v>0</v>
      </c>
      <c r="E23" s="13">
        <v>0</v>
      </c>
      <c r="F23" s="13">
        <f t="shared" si="0"/>
        <v>118461768</v>
      </c>
      <c r="G23" s="13"/>
      <c r="H23" s="13">
        <f t="shared" si="1"/>
        <v>118461768</v>
      </c>
    </row>
    <row r="24" spans="2:8" ht="14.25">
      <c r="B24" s="15" t="s">
        <v>35</v>
      </c>
      <c r="C24" s="16">
        <v>685304872</v>
      </c>
      <c r="D24" s="16">
        <v>0</v>
      </c>
      <c r="E24" s="16">
        <v>0</v>
      </c>
      <c r="F24" s="16">
        <f t="shared" si="0"/>
        <v>685304872</v>
      </c>
      <c r="G24" s="16"/>
      <c r="H24" s="16">
        <f t="shared" si="1"/>
        <v>685304872</v>
      </c>
    </row>
    <row r="25" spans="2:8" ht="14.25">
      <c r="B25" s="15" t="s">
        <v>37</v>
      </c>
      <c r="C25" s="16">
        <v>0</v>
      </c>
      <c r="D25" s="16">
        <v>0</v>
      </c>
      <c r="E25" s="16">
        <v>0</v>
      </c>
      <c r="F25" s="16">
        <f t="shared" si="0"/>
        <v>0</v>
      </c>
      <c r="G25" s="16"/>
      <c r="H25" s="16">
        <f t="shared" si="1"/>
        <v>0</v>
      </c>
    </row>
    <row r="26" spans="2:8" ht="14.25">
      <c r="B26" s="9" t="s">
        <v>39</v>
      </c>
      <c r="C26" s="10">
        <f>+C27+C28+C29+C30+C31+C32+C33+C34+C35+C36+C37+C38</f>
        <v>641653768</v>
      </c>
      <c r="D26" s="10">
        <f>+D27+D28+D29+D30+D31+D32+D33+D34+D35+D36+D37+D38</f>
        <v>0</v>
      </c>
      <c r="E26" s="10">
        <f>+E27+E28+E29+E30+E31+E32+E33+E34+E35+E36+E37+E38</f>
        <v>0</v>
      </c>
      <c r="F26" s="10">
        <f t="shared" si="0"/>
        <v>641653768</v>
      </c>
      <c r="G26" s="23">
        <f>+G27+G28+G29+G30+G31+G32+G33+G34+G35+G36+G37+G38</f>
        <v>0</v>
      </c>
      <c r="H26" s="10">
        <f t="shared" si="1"/>
        <v>641653768</v>
      </c>
    </row>
    <row r="27" spans="2:8" ht="14.25">
      <c r="B27" s="15" t="s">
        <v>41</v>
      </c>
      <c r="C27" s="16">
        <v>33640005</v>
      </c>
      <c r="D27" s="16">
        <v>0</v>
      </c>
      <c r="E27" s="16">
        <v>0</v>
      </c>
      <c r="F27" s="16">
        <f t="shared" si="0"/>
        <v>33640005</v>
      </c>
      <c r="G27" s="16"/>
      <c r="H27" s="16">
        <f t="shared" si="1"/>
        <v>33640005</v>
      </c>
    </row>
    <row r="28" spans="2:8" ht="14.25">
      <c r="B28" s="15" t="s">
        <v>43</v>
      </c>
      <c r="C28" s="16">
        <v>28366360</v>
      </c>
      <c r="D28" s="16">
        <v>0</v>
      </c>
      <c r="E28" s="16">
        <v>0</v>
      </c>
      <c r="F28" s="16">
        <f t="shared" si="0"/>
        <v>28366360</v>
      </c>
      <c r="G28" s="16"/>
      <c r="H28" s="16">
        <f t="shared" si="1"/>
        <v>28366360</v>
      </c>
    </row>
    <row r="29" spans="2:8" ht="14.25">
      <c r="B29" s="15" t="s">
        <v>45</v>
      </c>
      <c r="C29" s="16">
        <v>18068845</v>
      </c>
      <c r="D29" s="16">
        <v>0</v>
      </c>
      <c r="E29" s="16">
        <v>0</v>
      </c>
      <c r="F29" s="16">
        <f t="shared" si="0"/>
        <v>18068845</v>
      </c>
      <c r="G29" s="16"/>
      <c r="H29" s="16">
        <f t="shared" si="1"/>
        <v>18068845</v>
      </c>
    </row>
    <row r="30" spans="2:8" ht="14.25">
      <c r="B30" s="15" t="s">
        <v>47</v>
      </c>
      <c r="C30" s="16">
        <v>7505079</v>
      </c>
      <c r="D30" s="16">
        <v>0</v>
      </c>
      <c r="E30" s="16">
        <v>0</v>
      </c>
      <c r="F30" s="16">
        <f t="shared" si="0"/>
        <v>7505079</v>
      </c>
      <c r="G30" s="16"/>
      <c r="H30" s="16">
        <f t="shared" si="1"/>
        <v>7505079</v>
      </c>
    </row>
    <row r="31" spans="2:8" ht="14.25">
      <c r="B31" s="15" t="s">
        <v>49</v>
      </c>
      <c r="C31" s="16">
        <v>0</v>
      </c>
      <c r="D31" s="16">
        <v>0</v>
      </c>
      <c r="E31" s="16">
        <v>0</v>
      </c>
      <c r="F31" s="16">
        <f t="shared" si="0"/>
        <v>0</v>
      </c>
      <c r="G31" s="16"/>
      <c r="H31" s="16">
        <f t="shared" si="1"/>
        <v>0</v>
      </c>
    </row>
    <row r="32" spans="2:8" ht="14.25">
      <c r="B32" s="15" t="s">
        <v>51</v>
      </c>
      <c r="C32" s="16">
        <v>0</v>
      </c>
      <c r="D32" s="16">
        <v>0</v>
      </c>
      <c r="E32" s="16">
        <v>0</v>
      </c>
      <c r="F32" s="16">
        <f t="shared" si="0"/>
        <v>0</v>
      </c>
      <c r="G32" s="16"/>
      <c r="H32" s="16">
        <f t="shared" si="1"/>
        <v>0</v>
      </c>
    </row>
    <row r="33" spans="2:8" ht="14.25">
      <c r="B33" s="15" t="s">
        <v>53</v>
      </c>
      <c r="C33" s="16">
        <v>485100</v>
      </c>
      <c r="D33" s="16">
        <v>0</v>
      </c>
      <c r="E33" s="16">
        <v>0</v>
      </c>
      <c r="F33" s="16">
        <f t="shared" si="0"/>
        <v>485100</v>
      </c>
      <c r="G33" s="16"/>
      <c r="H33" s="16">
        <f t="shared" si="1"/>
        <v>485100</v>
      </c>
    </row>
    <row r="34" spans="2:8" ht="14.25">
      <c r="B34" s="15" t="s">
        <v>55</v>
      </c>
      <c r="C34" s="16">
        <v>10000</v>
      </c>
      <c r="D34" s="16">
        <v>0</v>
      </c>
      <c r="E34" s="16">
        <v>0</v>
      </c>
      <c r="F34" s="16">
        <f t="shared" si="0"/>
        <v>10000</v>
      </c>
      <c r="G34" s="16"/>
      <c r="H34" s="16">
        <f t="shared" si="1"/>
        <v>10000</v>
      </c>
    </row>
    <row r="35" spans="2:8" ht="14.25">
      <c r="B35" s="15" t="s">
        <v>57</v>
      </c>
      <c r="C35" s="16">
        <v>31375148</v>
      </c>
      <c r="D35" s="16">
        <v>0</v>
      </c>
      <c r="E35" s="16">
        <v>0</v>
      </c>
      <c r="F35" s="16">
        <f t="shared" si="0"/>
        <v>31375148</v>
      </c>
      <c r="G35" s="16"/>
      <c r="H35" s="16">
        <f t="shared" si="1"/>
        <v>31375148</v>
      </c>
    </row>
    <row r="36" spans="2:8" ht="14.25">
      <c r="B36" s="15" t="s">
        <v>59</v>
      </c>
      <c r="C36" s="16">
        <v>0</v>
      </c>
      <c r="D36" s="16">
        <v>0</v>
      </c>
      <c r="E36" s="16">
        <v>0</v>
      </c>
      <c r="F36" s="16">
        <f t="shared" si="0"/>
        <v>0</v>
      </c>
      <c r="G36" s="16"/>
      <c r="H36" s="16">
        <f t="shared" si="1"/>
        <v>0</v>
      </c>
    </row>
    <row r="37" spans="2:8" ht="14.25">
      <c r="B37" s="15" t="s">
        <v>61</v>
      </c>
      <c r="C37" s="16">
        <v>522203231</v>
      </c>
      <c r="D37" s="16">
        <v>0</v>
      </c>
      <c r="E37" s="16">
        <v>0</v>
      </c>
      <c r="F37" s="16">
        <f t="shared" si="0"/>
        <v>522203231</v>
      </c>
      <c r="G37" s="16"/>
      <c r="H37" s="16">
        <f t="shared" si="1"/>
        <v>522203231</v>
      </c>
    </row>
    <row r="38" spans="2:8" ht="14.25">
      <c r="B38" s="15" t="s">
        <v>62</v>
      </c>
      <c r="C38" s="16">
        <v>0</v>
      </c>
      <c r="D38" s="16">
        <v>0</v>
      </c>
      <c r="E38" s="16">
        <v>0</v>
      </c>
      <c r="F38" s="16">
        <f t="shared" si="0"/>
        <v>0</v>
      </c>
      <c r="G38" s="16"/>
      <c r="H38" s="16">
        <f t="shared" si="1"/>
        <v>0</v>
      </c>
    </row>
    <row r="39" spans="2:8" ht="14.25">
      <c r="B39" s="9" t="s">
        <v>64</v>
      </c>
      <c r="C39" s="10">
        <f>+C9 +C21</f>
        <v>1749584978</v>
      </c>
      <c r="D39" s="10">
        <f>+D9 +D21</f>
        <v>0</v>
      </c>
      <c r="E39" s="10">
        <f>+E9 +E21</f>
        <v>0</v>
      </c>
      <c r="F39" s="10">
        <f t="shared" si="0"/>
        <v>1749584978</v>
      </c>
      <c r="G39" s="23">
        <f>+G9 +G21</f>
        <v>0</v>
      </c>
      <c r="H39" s="10">
        <f t="shared" si="1"/>
        <v>1749584978</v>
      </c>
    </row>
    <row r="40" spans="2:8" ht="14.25">
      <c r="B40" s="20" t="s">
        <v>66</v>
      </c>
      <c r="C40" s="21"/>
      <c r="D40" s="21"/>
      <c r="E40" s="21"/>
      <c r="F40" s="21"/>
      <c r="G40" s="21"/>
      <c r="H40" s="21"/>
    </row>
    <row r="41" spans="2:8" ht="14.25">
      <c r="B41" s="9" t="s">
        <v>10</v>
      </c>
      <c r="C41" s="10">
        <f>+C42+C43+C44+C45+C46+C47+C48</f>
        <v>44827268</v>
      </c>
      <c r="D41" s="10">
        <f>+D42+D43+D44+D45+D46+D47+D48</f>
        <v>0</v>
      </c>
      <c r="E41" s="10">
        <f>+E42+E43+E44+E45+E46+E47+E48</f>
        <v>0</v>
      </c>
      <c r="F41" s="10">
        <f t="shared" ref="F41:F53" si="2">+C41+D41+E41</f>
        <v>44827268</v>
      </c>
      <c r="G41" s="23">
        <f>+G42+G43+G44+G45+G46+G47+G48</f>
        <v>0</v>
      </c>
      <c r="H41" s="10">
        <f t="shared" ref="H41:H53" si="3">+F41-G41</f>
        <v>44827268</v>
      </c>
    </row>
    <row r="42" spans="2:8" ht="14.25">
      <c r="B42" s="15" t="s">
        <v>12</v>
      </c>
      <c r="C42" s="16">
        <v>21961442</v>
      </c>
      <c r="D42" s="16">
        <v>0</v>
      </c>
      <c r="E42" s="16">
        <v>0</v>
      </c>
      <c r="F42" s="16">
        <f t="shared" si="2"/>
        <v>21961442</v>
      </c>
      <c r="G42" s="16"/>
      <c r="H42" s="16">
        <f t="shared" si="3"/>
        <v>21961442</v>
      </c>
    </row>
    <row r="43" spans="2:8" ht="14.25">
      <c r="B43" s="15" t="s">
        <v>14</v>
      </c>
      <c r="C43" s="16">
        <v>0</v>
      </c>
      <c r="D43" s="16">
        <v>0</v>
      </c>
      <c r="E43" s="16">
        <v>0</v>
      </c>
      <c r="F43" s="16">
        <f t="shared" si="2"/>
        <v>0</v>
      </c>
      <c r="G43" s="16"/>
      <c r="H43" s="16">
        <f t="shared" si="3"/>
        <v>0</v>
      </c>
    </row>
    <row r="44" spans="2:8" ht="14.25">
      <c r="B44" s="15" t="s">
        <v>16</v>
      </c>
      <c r="C44" s="16">
        <v>0</v>
      </c>
      <c r="D44" s="16">
        <v>0</v>
      </c>
      <c r="E44" s="16">
        <v>0</v>
      </c>
      <c r="F44" s="16">
        <f t="shared" si="2"/>
        <v>0</v>
      </c>
      <c r="G44" s="16"/>
      <c r="H44" s="16">
        <f t="shared" si="3"/>
        <v>0</v>
      </c>
    </row>
    <row r="45" spans="2:8" ht="14.25">
      <c r="B45" s="15" t="s">
        <v>18</v>
      </c>
      <c r="C45" s="16">
        <v>2693474</v>
      </c>
      <c r="D45" s="16">
        <v>0</v>
      </c>
      <c r="E45" s="16">
        <v>0</v>
      </c>
      <c r="F45" s="16">
        <f t="shared" si="2"/>
        <v>2693474</v>
      </c>
      <c r="G45" s="16"/>
      <c r="H45" s="16">
        <f t="shared" si="3"/>
        <v>2693474</v>
      </c>
    </row>
    <row r="46" spans="2:8" ht="14.25">
      <c r="B46" s="15" t="s">
        <v>20</v>
      </c>
      <c r="C46" s="16">
        <v>4629240</v>
      </c>
      <c r="D46" s="16">
        <v>0</v>
      </c>
      <c r="E46" s="16">
        <v>0</v>
      </c>
      <c r="F46" s="16">
        <f t="shared" si="2"/>
        <v>4629240</v>
      </c>
      <c r="G46" s="16"/>
      <c r="H46" s="16">
        <f t="shared" si="3"/>
        <v>4629240</v>
      </c>
    </row>
    <row r="47" spans="2:8" ht="14.25">
      <c r="B47" s="15" t="s">
        <v>22</v>
      </c>
      <c r="C47" s="16">
        <v>15543112</v>
      </c>
      <c r="D47" s="16">
        <v>0</v>
      </c>
      <c r="E47" s="16">
        <v>0</v>
      </c>
      <c r="F47" s="16">
        <f t="shared" si="2"/>
        <v>15543112</v>
      </c>
      <c r="G47" s="16"/>
      <c r="H47" s="16">
        <f t="shared" si="3"/>
        <v>15543112</v>
      </c>
    </row>
    <row r="48" spans="2:8" ht="14.25">
      <c r="B48" s="15" t="s">
        <v>24</v>
      </c>
      <c r="C48" s="16">
        <v>0</v>
      </c>
      <c r="D48" s="16">
        <v>0</v>
      </c>
      <c r="E48" s="16">
        <v>0</v>
      </c>
      <c r="F48" s="16">
        <f t="shared" si="2"/>
        <v>0</v>
      </c>
      <c r="G48" s="16"/>
      <c r="H48" s="16">
        <f t="shared" si="3"/>
        <v>0</v>
      </c>
    </row>
    <row r="49" spans="2:8" ht="14.25">
      <c r="B49" s="9" t="s">
        <v>30</v>
      </c>
      <c r="C49" s="10">
        <f>+C50+C51+C52</f>
        <v>97279748</v>
      </c>
      <c r="D49" s="10">
        <f>+D50+D51+D52</f>
        <v>0</v>
      </c>
      <c r="E49" s="10">
        <f>+E50+E51+E52</f>
        <v>0</v>
      </c>
      <c r="F49" s="10">
        <f t="shared" si="2"/>
        <v>97279748</v>
      </c>
      <c r="G49" s="23">
        <f>+G50+G51+G52</f>
        <v>0</v>
      </c>
      <c r="H49" s="10">
        <f t="shared" si="3"/>
        <v>97279748</v>
      </c>
    </row>
    <row r="50" spans="2:8" ht="14.25">
      <c r="B50" s="12" t="s">
        <v>32</v>
      </c>
      <c r="C50" s="13">
        <v>65904600</v>
      </c>
      <c r="D50" s="13">
        <v>0</v>
      </c>
      <c r="E50" s="13">
        <v>0</v>
      </c>
      <c r="F50" s="13">
        <f t="shared" si="2"/>
        <v>65904600</v>
      </c>
      <c r="G50" s="13"/>
      <c r="H50" s="13">
        <f t="shared" si="3"/>
        <v>65904600</v>
      </c>
    </row>
    <row r="51" spans="2:8" ht="14.25">
      <c r="B51" s="15" t="s">
        <v>34</v>
      </c>
      <c r="C51" s="16">
        <v>31375148</v>
      </c>
      <c r="D51" s="16">
        <v>0</v>
      </c>
      <c r="E51" s="16">
        <v>0</v>
      </c>
      <c r="F51" s="16">
        <f t="shared" si="2"/>
        <v>31375148</v>
      </c>
      <c r="G51" s="16"/>
      <c r="H51" s="16">
        <f t="shared" si="3"/>
        <v>31375148</v>
      </c>
    </row>
    <row r="52" spans="2:8" ht="14.25">
      <c r="B52" s="15" t="s">
        <v>36</v>
      </c>
      <c r="C52" s="16">
        <v>0</v>
      </c>
      <c r="D52" s="16">
        <v>0</v>
      </c>
      <c r="E52" s="16">
        <v>0</v>
      </c>
      <c r="F52" s="16">
        <f t="shared" si="2"/>
        <v>0</v>
      </c>
      <c r="G52" s="16"/>
      <c r="H52" s="16">
        <f t="shared" si="3"/>
        <v>0</v>
      </c>
    </row>
    <row r="53" spans="2:8" ht="14.25">
      <c r="B53" s="9" t="s">
        <v>38</v>
      </c>
      <c r="C53" s="10">
        <f>+C41 +C49</f>
        <v>142107016</v>
      </c>
      <c r="D53" s="10">
        <f>+D41 +D49</f>
        <v>0</v>
      </c>
      <c r="E53" s="10">
        <f>+E41 +E49</f>
        <v>0</v>
      </c>
      <c r="F53" s="10">
        <f t="shared" si="2"/>
        <v>142107016</v>
      </c>
      <c r="G53" s="23">
        <f>+G41 +G49</f>
        <v>0</v>
      </c>
      <c r="H53" s="10">
        <f t="shared" si="3"/>
        <v>142107016</v>
      </c>
    </row>
    <row r="54" spans="2:8" ht="14.25">
      <c r="B54" s="20" t="s">
        <v>40</v>
      </c>
      <c r="C54" s="21"/>
      <c r="D54" s="21"/>
      <c r="E54" s="21"/>
      <c r="F54" s="21"/>
      <c r="G54" s="21"/>
      <c r="H54" s="21"/>
    </row>
    <row r="55" spans="2:8" ht="14.25">
      <c r="B55" s="12" t="s">
        <v>42</v>
      </c>
      <c r="C55" s="13">
        <v>53653205</v>
      </c>
      <c r="D55" s="13">
        <v>0</v>
      </c>
      <c r="E55" s="13">
        <v>0</v>
      </c>
      <c r="F55" s="13">
        <f t="shared" ref="F55:F66" si="4">+C55+D55+E55</f>
        <v>53653205</v>
      </c>
      <c r="G55" s="13"/>
      <c r="H55" s="13">
        <f t="shared" ref="H55:H66" si="5">+F55-G55</f>
        <v>53653205</v>
      </c>
    </row>
    <row r="56" spans="2:8" ht="14.25">
      <c r="B56" s="15" t="s">
        <v>44</v>
      </c>
      <c r="C56" s="16">
        <v>470328496</v>
      </c>
      <c r="D56" s="16">
        <v>0</v>
      </c>
      <c r="E56" s="16">
        <v>0</v>
      </c>
      <c r="F56" s="16">
        <f t="shared" si="4"/>
        <v>470328496</v>
      </c>
      <c r="G56" s="16"/>
      <c r="H56" s="16">
        <f t="shared" si="5"/>
        <v>470328496</v>
      </c>
    </row>
    <row r="57" spans="2:8" ht="14.25">
      <c r="B57" s="15" t="s">
        <v>46</v>
      </c>
      <c r="C57" s="16">
        <f>+C58+C59+C60+C61+C62</f>
        <v>522203231</v>
      </c>
      <c r="D57" s="16">
        <f>+D58+D59+D60+D61+D62</f>
        <v>0</v>
      </c>
      <c r="E57" s="16">
        <f>+E58+E59+E60+E61+E62</f>
        <v>0</v>
      </c>
      <c r="F57" s="16">
        <f t="shared" si="4"/>
        <v>522203231</v>
      </c>
      <c r="G57" s="24">
        <f>+G58+G59+G60+G61+G62</f>
        <v>0</v>
      </c>
      <c r="H57" s="16">
        <f t="shared" si="5"/>
        <v>522203231</v>
      </c>
    </row>
    <row r="58" spans="2:8" ht="14.25">
      <c r="B58" s="15" t="s">
        <v>48</v>
      </c>
      <c r="C58" s="16">
        <v>10000000</v>
      </c>
      <c r="D58" s="16">
        <v>0</v>
      </c>
      <c r="E58" s="16">
        <v>0</v>
      </c>
      <c r="F58" s="16">
        <f t="shared" si="4"/>
        <v>10000000</v>
      </c>
      <c r="G58" s="16"/>
      <c r="H58" s="16">
        <f t="shared" si="5"/>
        <v>10000000</v>
      </c>
    </row>
    <row r="59" spans="2:8" ht="14.25">
      <c r="B59" s="15" t="s">
        <v>50</v>
      </c>
      <c r="C59" s="16">
        <v>98934506</v>
      </c>
      <c r="D59" s="16">
        <v>0</v>
      </c>
      <c r="E59" s="16">
        <v>0</v>
      </c>
      <c r="F59" s="16">
        <f t="shared" si="4"/>
        <v>98934506</v>
      </c>
      <c r="G59" s="16"/>
      <c r="H59" s="16">
        <f t="shared" si="5"/>
        <v>98934506</v>
      </c>
    </row>
    <row r="60" spans="2:8" ht="14.25">
      <c r="B60" s="15" t="s">
        <v>52</v>
      </c>
      <c r="C60" s="16">
        <v>135131736</v>
      </c>
      <c r="D60" s="16">
        <v>0</v>
      </c>
      <c r="E60" s="16">
        <v>0</v>
      </c>
      <c r="F60" s="16">
        <f t="shared" si="4"/>
        <v>135131736</v>
      </c>
      <c r="G60" s="16"/>
      <c r="H60" s="16">
        <f t="shared" si="5"/>
        <v>135131736</v>
      </c>
    </row>
    <row r="61" spans="2:8" ht="14.25">
      <c r="B61" s="15" t="s">
        <v>54</v>
      </c>
      <c r="C61" s="16">
        <v>266703814</v>
      </c>
      <c r="D61" s="16">
        <v>0</v>
      </c>
      <c r="E61" s="16">
        <v>0</v>
      </c>
      <c r="F61" s="16">
        <f t="shared" si="4"/>
        <v>266703814</v>
      </c>
      <c r="G61" s="16"/>
      <c r="H61" s="16">
        <f t="shared" si="5"/>
        <v>266703814</v>
      </c>
    </row>
    <row r="62" spans="2:8" ht="14.25">
      <c r="B62" s="15" t="s">
        <v>56</v>
      </c>
      <c r="C62" s="16">
        <v>11433175</v>
      </c>
      <c r="D62" s="16">
        <v>0</v>
      </c>
      <c r="E62" s="16">
        <v>0</v>
      </c>
      <c r="F62" s="16">
        <f t="shared" si="4"/>
        <v>11433175</v>
      </c>
      <c r="G62" s="16"/>
      <c r="H62" s="16">
        <f t="shared" si="5"/>
        <v>11433175</v>
      </c>
    </row>
    <row r="63" spans="2:8" ht="14.25">
      <c r="B63" s="15" t="s">
        <v>58</v>
      </c>
      <c r="C63" s="16">
        <v>561293030</v>
      </c>
      <c r="D63" s="16">
        <v>0</v>
      </c>
      <c r="E63" s="16">
        <v>0</v>
      </c>
      <c r="F63" s="16">
        <f t="shared" si="4"/>
        <v>561293030</v>
      </c>
      <c r="G63" s="16"/>
      <c r="H63" s="16">
        <f t="shared" si="5"/>
        <v>561293030</v>
      </c>
    </row>
    <row r="64" spans="2:8" ht="14.25">
      <c r="B64" s="18" t="s">
        <v>60</v>
      </c>
      <c r="C64" s="19">
        <v>73622453</v>
      </c>
      <c r="D64" s="19">
        <v>0</v>
      </c>
      <c r="E64" s="19">
        <v>0</v>
      </c>
      <c r="F64" s="19">
        <f t="shared" si="4"/>
        <v>73622453</v>
      </c>
      <c r="G64" s="19"/>
      <c r="H64" s="19">
        <f t="shared" si="5"/>
        <v>73622453</v>
      </c>
    </row>
    <row r="65" spans="2:8" ht="14.25">
      <c r="B65" s="9" t="s">
        <v>63</v>
      </c>
      <c r="C65" s="10">
        <f>+C55 +C56 +C57 +C63</f>
        <v>1607477962</v>
      </c>
      <c r="D65" s="10">
        <f>+D55 +D56 +D57 +D63</f>
        <v>0</v>
      </c>
      <c r="E65" s="10">
        <f>+E55 +E56 +E57 +E63</f>
        <v>0</v>
      </c>
      <c r="F65" s="10">
        <f t="shared" si="4"/>
        <v>1607477962</v>
      </c>
      <c r="G65" s="23">
        <f>+G55 +G56 +G57 +G63</f>
        <v>0</v>
      </c>
      <c r="H65" s="10">
        <f t="shared" si="5"/>
        <v>1607477962</v>
      </c>
    </row>
    <row r="66" spans="2:8" ht="14.25">
      <c r="B66" s="20" t="s">
        <v>65</v>
      </c>
      <c r="C66" s="21">
        <f>+C53 +C65</f>
        <v>1749584978</v>
      </c>
      <c r="D66" s="21">
        <f>+D53 +D65</f>
        <v>0</v>
      </c>
      <c r="E66" s="21">
        <f>+E53 +E65</f>
        <v>0</v>
      </c>
      <c r="F66" s="21">
        <f t="shared" si="4"/>
        <v>1749584978</v>
      </c>
      <c r="G66" s="23">
        <f>+G53 +G65</f>
        <v>0</v>
      </c>
      <c r="H66" s="21">
        <f t="shared" si="5"/>
        <v>1749584978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showGridLines="0" tabSelected="1" workbookViewId="0"/>
  </sheetViews>
  <sheetFormatPr defaultRowHeight="13.5"/>
  <cols>
    <col min="1" max="1" width="2.875" customWidth="1"/>
    <col min="2" max="2" width="44.375" customWidth="1"/>
    <col min="3" max="11" width="20.75" customWidth="1"/>
  </cols>
  <sheetData>
    <row r="1" spans="2:11" ht="14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>
      <c r="B2" s="22"/>
      <c r="C2" s="22"/>
      <c r="D2" s="22"/>
      <c r="E2" s="22"/>
      <c r="F2" s="22"/>
      <c r="G2" s="22"/>
      <c r="H2" s="22"/>
      <c r="I2" s="1"/>
      <c r="J2" s="3"/>
      <c r="K2" s="3" t="s">
        <v>87</v>
      </c>
    </row>
    <row r="3" spans="2:11" ht="21">
      <c r="B3" s="31" t="s">
        <v>86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14.25">
      <c r="B4" s="4"/>
      <c r="C4" s="4"/>
      <c r="D4" s="4"/>
      <c r="E4" s="4"/>
      <c r="F4" s="4"/>
      <c r="G4" s="4"/>
      <c r="H4" s="4"/>
      <c r="I4" s="4"/>
      <c r="J4" s="1"/>
      <c r="K4" s="1"/>
    </row>
    <row r="5" spans="2:11" ht="21"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</row>
    <row r="6" spans="2:11" ht="15.75">
      <c r="B6" s="5"/>
      <c r="C6" s="5"/>
      <c r="D6" s="5"/>
      <c r="E6" s="5"/>
      <c r="F6" s="5"/>
      <c r="G6" s="5"/>
      <c r="H6" s="5"/>
      <c r="I6" s="1"/>
      <c r="J6" s="1"/>
      <c r="K6" s="5" t="s">
        <v>3</v>
      </c>
    </row>
    <row r="7" spans="2:11" ht="14.25">
      <c r="B7" s="49" t="s">
        <v>74</v>
      </c>
      <c r="C7" s="50" t="s">
        <v>85</v>
      </c>
      <c r="D7" s="50" t="s">
        <v>84</v>
      </c>
      <c r="E7" s="50" t="s">
        <v>83</v>
      </c>
      <c r="F7" s="50" t="s">
        <v>82</v>
      </c>
      <c r="G7" s="50" t="s">
        <v>81</v>
      </c>
      <c r="H7" s="50" t="s">
        <v>80</v>
      </c>
      <c r="I7" s="49" t="s">
        <v>79</v>
      </c>
      <c r="J7" s="49" t="s">
        <v>78</v>
      </c>
      <c r="K7" s="49" t="s">
        <v>77</v>
      </c>
    </row>
    <row r="8" spans="2:11" ht="14.25">
      <c r="B8" s="8" t="s">
        <v>67</v>
      </c>
      <c r="C8" s="40"/>
      <c r="D8" s="40"/>
      <c r="E8" s="40"/>
      <c r="F8" s="40"/>
      <c r="G8" s="40"/>
      <c r="H8" s="40"/>
      <c r="I8" s="40"/>
      <c r="J8" s="40"/>
      <c r="K8" s="40"/>
    </row>
    <row r="9" spans="2:11" ht="14.25">
      <c r="B9" s="42" t="s">
        <v>9</v>
      </c>
      <c r="C9" s="41">
        <f>+C10+C11+C12+C13+C14+C15+C16+C17+C18+C19+C20</f>
        <v>6818696</v>
      </c>
      <c r="D9" s="41">
        <f>+D10+D11+D12+D13+D14+D15+D16+D17+D18+D19+D20</f>
        <v>114797589</v>
      </c>
      <c r="E9" s="41">
        <f>+E10+E11+E12+E13+E14+E15+E16+E17+E18+E19+E20</f>
        <v>50906043</v>
      </c>
      <c r="F9" s="41">
        <f>+F10+F11+F12+F13+F14+F15+F16+F17+F18+F19+F20</f>
        <v>92080522</v>
      </c>
      <c r="G9" s="41">
        <f>+G10+G11+G12+G13+G14+G15+G16+G17+G18+G19+G20</f>
        <v>25419770</v>
      </c>
      <c r="H9" s="41">
        <f>+H10+H11+H12+H13+H14+H15+H16+H17+H18+H19+H20</f>
        <v>14141950</v>
      </c>
      <c r="I9" s="41">
        <f>+C9+D9+E9+F9+G9+H9</f>
        <v>304164570</v>
      </c>
      <c r="J9" s="41">
        <f>+J10+J11+J12+J13+J14+J15+J16+J17+J18+J19+J20</f>
        <v>0</v>
      </c>
      <c r="K9" s="41">
        <f>I9-J9</f>
        <v>304164570</v>
      </c>
    </row>
    <row r="10" spans="2:11" ht="14.25">
      <c r="B10" s="48" t="s">
        <v>11</v>
      </c>
      <c r="C10" s="47">
        <v>6387611</v>
      </c>
      <c r="D10" s="47">
        <v>87764378</v>
      </c>
      <c r="E10" s="47">
        <v>29973653</v>
      </c>
      <c r="F10" s="47">
        <v>60727575</v>
      </c>
      <c r="G10" s="47">
        <v>13499431</v>
      </c>
      <c r="H10" s="47">
        <v>9726676</v>
      </c>
      <c r="I10" s="47">
        <f>+C10+D10+E10+F10+G10+H10</f>
        <v>208079324</v>
      </c>
      <c r="J10" s="47"/>
      <c r="K10" s="47">
        <f>I10-J10</f>
        <v>208079324</v>
      </c>
    </row>
    <row r="11" spans="2:11" ht="14.25">
      <c r="B11" s="46" t="s">
        <v>13</v>
      </c>
      <c r="C11" s="45"/>
      <c r="D11" s="45"/>
      <c r="E11" s="45"/>
      <c r="F11" s="45"/>
      <c r="G11" s="45"/>
      <c r="H11" s="45"/>
      <c r="I11" s="45">
        <f>+C11+D11+E11+F11+G11+H11</f>
        <v>0</v>
      </c>
      <c r="J11" s="45"/>
      <c r="K11" s="45">
        <f>I11-J11</f>
        <v>0</v>
      </c>
    </row>
    <row r="12" spans="2:11" ht="14.25">
      <c r="B12" s="46" t="s">
        <v>15</v>
      </c>
      <c r="C12" s="45"/>
      <c r="D12" s="45">
        <v>27002971</v>
      </c>
      <c r="E12" s="45">
        <v>20490390</v>
      </c>
      <c r="F12" s="45">
        <v>31273689</v>
      </c>
      <c r="G12" s="45">
        <v>11920339</v>
      </c>
      <c r="H12" s="45">
        <v>4415274</v>
      </c>
      <c r="I12" s="45">
        <f>+C12+D12+E12+F12+G12+H12</f>
        <v>95102663</v>
      </c>
      <c r="J12" s="45"/>
      <c r="K12" s="45">
        <f>I12-J12</f>
        <v>95102663</v>
      </c>
    </row>
    <row r="13" spans="2:11" ht="14.25">
      <c r="B13" s="46" t="s">
        <v>17</v>
      </c>
      <c r="C13" s="45"/>
      <c r="D13" s="45"/>
      <c r="E13" s="45"/>
      <c r="F13" s="45"/>
      <c r="G13" s="45"/>
      <c r="H13" s="45"/>
      <c r="I13" s="45">
        <f>+C13+D13+E13+F13+G13+H13</f>
        <v>0</v>
      </c>
      <c r="J13" s="45"/>
      <c r="K13" s="45">
        <f>I13-J13</f>
        <v>0</v>
      </c>
    </row>
    <row r="14" spans="2:11" ht="14.25">
      <c r="B14" s="46" t="s">
        <v>19</v>
      </c>
      <c r="C14" s="45"/>
      <c r="D14" s="45"/>
      <c r="E14" s="45">
        <v>442000</v>
      </c>
      <c r="F14" s="45"/>
      <c r="G14" s="45"/>
      <c r="H14" s="45"/>
      <c r="I14" s="45">
        <f>+C14+D14+E14+F14+G14+H14</f>
        <v>442000</v>
      </c>
      <c r="J14" s="45"/>
      <c r="K14" s="45">
        <f>I14-J14</f>
        <v>442000</v>
      </c>
    </row>
    <row r="15" spans="2:11" ht="14.25">
      <c r="B15" s="46" t="s">
        <v>21</v>
      </c>
      <c r="C15" s="45"/>
      <c r="D15" s="45"/>
      <c r="E15" s="45"/>
      <c r="F15" s="45"/>
      <c r="G15" s="45"/>
      <c r="H15" s="45"/>
      <c r="I15" s="45">
        <f>+C15+D15+E15+F15+G15+H15</f>
        <v>0</v>
      </c>
      <c r="J15" s="45"/>
      <c r="K15" s="45">
        <f>I15-J15</f>
        <v>0</v>
      </c>
    </row>
    <row r="16" spans="2:11" ht="14.25">
      <c r="B16" s="46" t="s">
        <v>23</v>
      </c>
      <c r="C16" s="45">
        <v>401709</v>
      </c>
      <c r="D16" s="45"/>
      <c r="E16" s="45"/>
      <c r="F16" s="45"/>
      <c r="G16" s="45"/>
      <c r="H16" s="45"/>
      <c r="I16" s="45">
        <f>+C16+D16+E16+F16+G16+H16</f>
        <v>401709</v>
      </c>
      <c r="J16" s="45"/>
      <c r="K16" s="45">
        <f>I16-J16</f>
        <v>401709</v>
      </c>
    </row>
    <row r="17" spans="2:11" ht="14.25">
      <c r="B17" s="46" t="s">
        <v>25</v>
      </c>
      <c r="C17" s="45">
        <v>29376</v>
      </c>
      <c r="D17" s="45"/>
      <c r="E17" s="45"/>
      <c r="F17" s="45"/>
      <c r="G17" s="45"/>
      <c r="H17" s="45"/>
      <c r="I17" s="45">
        <f>+C17+D17+E17+F17+G17+H17</f>
        <v>29376</v>
      </c>
      <c r="J17" s="45"/>
      <c r="K17" s="45">
        <f>I17-J17</f>
        <v>29376</v>
      </c>
    </row>
    <row r="18" spans="2:11" ht="14.25">
      <c r="B18" s="46" t="s">
        <v>26</v>
      </c>
      <c r="C18" s="45"/>
      <c r="D18" s="45">
        <v>30240</v>
      </c>
      <c r="E18" s="45"/>
      <c r="F18" s="45">
        <v>79258</v>
      </c>
      <c r="G18" s="45"/>
      <c r="H18" s="45"/>
      <c r="I18" s="45">
        <f>+C18+D18+E18+F18+G18+H18</f>
        <v>109498</v>
      </c>
      <c r="J18" s="45"/>
      <c r="K18" s="45">
        <f>I18-J18</f>
        <v>109498</v>
      </c>
    </row>
    <row r="19" spans="2:11" ht="14.25">
      <c r="B19" s="46" t="s">
        <v>27</v>
      </c>
      <c r="C19" s="45"/>
      <c r="D19" s="45"/>
      <c r="E19" s="45"/>
      <c r="F19" s="45"/>
      <c r="G19" s="45"/>
      <c r="H19" s="45"/>
      <c r="I19" s="45">
        <f>+C19+D19+E19+F19+G19+H19</f>
        <v>0</v>
      </c>
      <c r="J19" s="45"/>
      <c r="K19" s="45">
        <f>I19-J19</f>
        <v>0</v>
      </c>
    </row>
    <row r="20" spans="2:11" ht="14.25">
      <c r="B20" s="46" t="s">
        <v>28</v>
      </c>
      <c r="C20" s="45"/>
      <c r="D20" s="45"/>
      <c r="E20" s="45"/>
      <c r="F20" s="45"/>
      <c r="G20" s="45"/>
      <c r="H20" s="45"/>
      <c r="I20" s="45">
        <f>+C20+D20+E20+F20+G20+H20</f>
        <v>0</v>
      </c>
      <c r="J20" s="45"/>
      <c r="K20" s="45">
        <f>I20-J20</f>
        <v>0</v>
      </c>
    </row>
    <row r="21" spans="2:11" ht="14.25">
      <c r="B21" s="42" t="s">
        <v>29</v>
      </c>
      <c r="C21" s="41">
        <f>+C22 +C26</f>
        <v>11310331</v>
      </c>
      <c r="D21" s="41">
        <f>+D22 +D26</f>
        <v>229602453</v>
      </c>
      <c r="E21" s="41">
        <f>+E22 +E26</f>
        <v>360952961</v>
      </c>
      <c r="F21" s="41">
        <f>+F22 +F26</f>
        <v>520881961</v>
      </c>
      <c r="G21" s="41">
        <f>+G22 +G26</f>
        <v>209692510</v>
      </c>
      <c r="H21" s="41">
        <f>+H22 +H26</f>
        <v>112980192</v>
      </c>
      <c r="I21" s="41">
        <f>+C21+D21+E21+F21+G21+H21</f>
        <v>1445420408</v>
      </c>
      <c r="J21" s="41">
        <f>+J22 +J26</f>
        <v>0</v>
      </c>
      <c r="K21" s="41">
        <f>I21-J21</f>
        <v>1445420408</v>
      </c>
    </row>
    <row r="22" spans="2:11" ht="14.25">
      <c r="B22" s="42" t="s">
        <v>31</v>
      </c>
      <c r="C22" s="41">
        <f>+C23+C24+C25</f>
        <v>0</v>
      </c>
      <c r="D22" s="41">
        <f>+D23+D24+D25</f>
        <v>127118754</v>
      </c>
      <c r="E22" s="41">
        <f>+E23+E24+E25</f>
        <v>254058961</v>
      </c>
      <c r="F22" s="41">
        <f>+F23+F24+F25</f>
        <v>331352620</v>
      </c>
      <c r="G22" s="41">
        <f>+G23+G24+G25</f>
        <v>66522101</v>
      </c>
      <c r="H22" s="41">
        <f>+H23+H24+H25</f>
        <v>24714204</v>
      </c>
      <c r="I22" s="41">
        <f>+C22+D22+E22+F22+G22+H22</f>
        <v>803766640</v>
      </c>
      <c r="J22" s="41">
        <f>+J23+J24+J25</f>
        <v>0</v>
      </c>
      <c r="K22" s="41">
        <f>I22-J22</f>
        <v>803766640</v>
      </c>
    </row>
    <row r="23" spans="2:11" ht="14.25">
      <c r="B23" s="48" t="s">
        <v>33</v>
      </c>
      <c r="C23" s="47"/>
      <c r="D23" s="47">
        <v>16694516</v>
      </c>
      <c r="E23" s="47">
        <v>42409500</v>
      </c>
      <c r="F23" s="47">
        <v>28906920</v>
      </c>
      <c r="G23" s="47">
        <v>30450832</v>
      </c>
      <c r="H23" s="47"/>
      <c r="I23" s="47">
        <f>+C23+D23+E23+F23+G23+H23</f>
        <v>118461768</v>
      </c>
      <c r="J23" s="47"/>
      <c r="K23" s="47">
        <f>I23-J23</f>
        <v>118461768</v>
      </c>
    </row>
    <row r="24" spans="2:11" ht="14.25">
      <c r="B24" s="46" t="s">
        <v>35</v>
      </c>
      <c r="C24" s="45"/>
      <c r="D24" s="45">
        <v>110424238</v>
      </c>
      <c r="E24" s="45">
        <v>211649461</v>
      </c>
      <c r="F24" s="45">
        <v>302445700</v>
      </c>
      <c r="G24" s="45">
        <v>36071269</v>
      </c>
      <c r="H24" s="45">
        <v>24714204</v>
      </c>
      <c r="I24" s="45">
        <f>+C24+D24+E24+F24+G24+H24</f>
        <v>685304872</v>
      </c>
      <c r="J24" s="45"/>
      <c r="K24" s="45">
        <f>I24-J24</f>
        <v>685304872</v>
      </c>
    </row>
    <row r="25" spans="2:11" ht="14.25">
      <c r="B25" s="46" t="s">
        <v>37</v>
      </c>
      <c r="C25" s="45"/>
      <c r="D25" s="45"/>
      <c r="E25" s="45"/>
      <c r="F25" s="45"/>
      <c r="G25" s="45"/>
      <c r="H25" s="45"/>
      <c r="I25" s="45">
        <f>+C25+D25+E25+F25+G25+H25</f>
        <v>0</v>
      </c>
      <c r="J25" s="45"/>
      <c r="K25" s="45">
        <f>I25-J25</f>
        <v>0</v>
      </c>
    </row>
    <row r="26" spans="2:11" ht="14.25">
      <c r="B26" s="42" t="s">
        <v>39</v>
      </c>
      <c r="C26" s="41">
        <f>+C27+C28+C29+C30+C31+C32+C33+C34+C35+C36+C37+C38</f>
        <v>11310331</v>
      </c>
      <c r="D26" s="41">
        <f>+D27+D28+D29+D30+D31+D32+D33+D34+D35+D36+D37+D38</f>
        <v>102483699</v>
      </c>
      <c r="E26" s="41">
        <f>+E27+E28+E29+E30+E31+E32+E33+E34+E35+E36+E37+E38</f>
        <v>106894000</v>
      </c>
      <c r="F26" s="41">
        <f>+F27+F28+F29+F30+F31+F32+F33+F34+F35+F36+F37+F38</f>
        <v>189529341</v>
      </c>
      <c r="G26" s="41">
        <f>+G27+G28+G29+G30+G31+G32+G33+G34+G35+G36+G37+G38</f>
        <v>143170409</v>
      </c>
      <c r="H26" s="41">
        <f>+H27+H28+H29+H30+H31+H32+H33+H34+H35+H36+H37+H38</f>
        <v>88265988</v>
      </c>
      <c r="I26" s="41">
        <f>+C26+D26+E26+F26+G26+H26</f>
        <v>641653768</v>
      </c>
      <c r="J26" s="41">
        <f>+J27+J28+J29+J30+J31+J32+J33+J34+J35+J36+J37+J38</f>
        <v>0</v>
      </c>
      <c r="K26" s="41">
        <f>I26-J26</f>
        <v>641653768</v>
      </c>
    </row>
    <row r="27" spans="2:11" ht="14.25">
      <c r="B27" s="46" t="s">
        <v>41</v>
      </c>
      <c r="C27" s="45">
        <v>514594</v>
      </c>
      <c r="D27" s="45">
        <v>8658950</v>
      </c>
      <c r="E27" s="45">
        <v>12467594</v>
      </c>
      <c r="F27" s="45">
        <v>7808813</v>
      </c>
      <c r="G27" s="45">
        <v>4094409</v>
      </c>
      <c r="H27" s="45">
        <v>95645</v>
      </c>
      <c r="I27" s="45">
        <f>+C27+D27+E27+F27+G27+H27</f>
        <v>33640005</v>
      </c>
      <c r="J27" s="45"/>
      <c r="K27" s="45">
        <f>I27-J27</f>
        <v>33640005</v>
      </c>
    </row>
    <row r="28" spans="2:11" ht="14.25">
      <c r="B28" s="46" t="s">
        <v>43</v>
      </c>
      <c r="C28" s="45">
        <v>1</v>
      </c>
      <c r="D28" s="45">
        <v>1248267</v>
      </c>
      <c r="E28" s="45">
        <v>194096</v>
      </c>
      <c r="F28" s="45">
        <v>24399091</v>
      </c>
      <c r="G28" s="45">
        <v>2485865</v>
      </c>
      <c r="H28" s="45">
        <v>39040</v>
      </c>
      <c r="I28" s="45">
        <f>+C28+D28+E28+F28+G28+H28</f>
        <v>28366360</v>
      </c>
      <c r="J28" s="45"/>
      <c r="K28" s="45">
        <f>I28-J28</f>
        <v>28366360</v>
      </c>
    </row>
    <row r="29" spans="2:11" ht="14.25">
      <c r="B29" s="46" t="s">
        <v>45</v>
      </c>
      <c r="C29" s="45"/>
      <c r="D29" s="45">
        <v>4939450</v>
      </c>
      <c r="E29" s="45">
        <v>8786450</v>
      </c>
      <c r="F29" s="45">
        <v>1743476</v>
      </c>
      <c r="G29" s="45">
        <v>2599469</v>
      </c>
      <c r="H29" s="45"/>
      <c r="I29" s="45">
        <f>+C29+D29+E29+F29+G29+H29</f>
        <v>18068845</v>
      </c>
      <c r="J29" s="45"/>
      <c r="K29" s="45">
        <f>I29-J29</f>
        <v>18068845</v>
      </c>
    </row>
    <row r="30" spans="2:11" ht="14.25">
      <c r="B30" s="46" t="s">
        <v>47</v>
      </c>
      <c r="C30" s="45"/>
      <c r="D30" s="45">
        <v>2172570</v>
      </c>
      <c r="E30" s="45">
        <v>4820963</v>
      </c>
      <c r="F30" s="45">
        <v>165763</v>
      </c>
      <c r="G30" s="45">
        <v>140636</v>
      </c>
      <c r="H30" s="45">
        <v>205147</v>
      </c>
      <c r="I30" s="45">
        <f>+C30+D30+E30+F30+G30+H30</f>
        <v>7505079</v>
      </c>
      <c r="J30" s="45"/>
      <c r="K30" s="45">
        <f>I30-J30</f>
        <v>7505079</v>
      </c>
    </row>
    <row r="31" spans="2:11" ht="14.25">
      <c r="B31" s="46" t="s">
        <v>49</v>
      </c>
      <c r="C31" s="45"/>
      <c r="D31" s="45"/>
      <c r="E31" s="45"/>
      <c r="F31" s="45"/>
      <c r="G31" s="45"/>
      <c r="H31" s="45"/>
      <c r="I31" s="45">
        <f>+C31+D31+E31+F31+G31+H31</f>
        <v>0</v>
      </c>
      <c r="J31" s="45"/>
      <c r="K31" s="45">
        <f>I31-J31</f>
        <v>0</v>
      </c>
    </row>
    <row r="32" spans="2:11" ht="14.25">
      <c r="B32" s="46" t="s">
        <v>51</v>
      </c>
      <c r="C32" s="45"/>
      <c r="D32" s="45"/>
      <c r="E32" s="45"/>
      <c r="F32" s="45"/>
      <c r="G32" s="45"/>
      <c r="H32" s="45"/>
      <c r="I32" s="45">
        <f>+C32+D32+E32+F32+G32+H32</f>
        <v>0</v>
      </c>
      <c r="J32" s="45"/>
      <c r="K32" s="45">
        <f>I32-J32</f>
        <v>0</v>
      </c>
    </row>
    <row r="33" spans="2:11" ht="14.25">
      <c r="B33" s="46" t="s">
        <v>53</v>
      </c>
      <c r="C33" s="45"/>
      <c r="D33" s="45"/>
      <c r="E33" s="45"/>
      <c r="F33" s="45">
        <v>485100</v>
      </c>
      <c r="G33" s="45"/>
      <c r="H33" s="45"/>
      <c r="I33" s="45">
        <f>+C33+D33+E33+F33+G33+H33</f>
        <v>485100</v>
      </c>
      <c r="J33" s="45"/>
      <c r="K33" s="45">
        <f>I33-J33</f>
        <v>485100</v>
      </c>
    </row>
    <row r="34" spans="2:11" ht="14.25">
      <c r="B34" s="46" t="s">
        <v>55</v>
      </c>
      <c r="C34" s="45">
        <v>10000</v>
      </c>
      <c r="D34" s="45"/>
      <c r="E34" s="45"/>
      <c r="F34" s="45"/>
      <c r="G34" s="45"/>
      <c r="H34" s="45"/>
      <c r="I34" s="45">
        <f>+C34+D34+E34+F34+G34+H34</f>
        <v>10000</v>
      </c>
      <c r="J34" s="45"/>
      <c r="K34" s="45">
        <f>I34-J34</f>
        <v>10000</v>
      </c>
    </row>
    <row r="35" spans="2:11" ht="14.25">
      <c r="B35" s="46" t="s">
        <v>57</v>
      </c>
      <c r="C35" s="45"/>
      <c r="D35" s="45">
        <v>9569534</v>
      </c>
      <c r="E35" s="45">
        <v>7775847</v>
      </c>
      <c r="F35" s="45">
        <v>10549098</v>
      </c>
      <c r="G35" s="45">
        <v>3084513</v>
      </c>
      <c r="H35" s="45">
        <v>396156</v>
      </c>
      <c r="I35" s="45">
        <f>+C35+D35+E35+F35+G35+H35</f>
        <v>31375148</v>
      </c>
      <c r="J35" s="45"/>
      <c r="K35" s="45">
        <f>I35-J35</f>
        <v>31375148</v>
      </c>
    </row>
    <row r="36" spans="2:11" ht="14.25">
      <c r="B36" s="46" t="s">
        <v>59</v>
      </c>
      <c r="C36" s="45"/>
      <c r="D36" s="45"/>
      <c r="E36" s="45"/>
      <c r="F36" s="45"/>
      <c r="G36" s="45"/>
      <c r="H36" s="45"/>
      <c r="I36" s="45">
        <f>+C36+D36+E36+F36+G36+H36</f>
        <v>0</v>
      </c>
      <c r="J36" s="45"/>
      <c r="K36" s="45">
        <f>I36-J36</f>
        <v>0</v>
      </c>
    </row>
    <row r="37" spans="2:11" ht="14.25">
      <c r="B37" s="46" t="s">
        <v>61</v>
      </c>
      <c r="C37" s="45">
        <v>10785736</v>
      </c>
      <c r="D37" s="45">
        <v>75894928</v>
      </c>
      <c r="E37" s="45">
        <v>72849050</v>
      </c>
      <c r="F37" s="45">
        <v>144378000</v>
      </c>
      <c r="G37" s="45">
        <v>130765517</v>
      </c>
      <c r="H37" s="45">
        <v>87530000</v>
      </c>
      <c r="I37" s="45">
        <f>+C37+D37+E37+F37+G37+H37</f>
        <v>522203231</v>
      </c>
      <c r="J37" s="45"/>
      <c r="K37" s="45">
        <f>I37-J37</f>
        <v>522203231</v>
      </c>
    </row>
    <row r="38" spans="2:11" ht="14.25">
      <c r="B38" s="46" t="s">
        <v>62</v>
      </c>
      <c r="C38" s="45"/>
      <c r="D38" s="45"/>
      <c r="E38" s="45"/>
      <c r="F38" s="45"/>
      <c r="G38" s="45"/>
      <c r="H38" s="45"/>
      <c r="I38" s="45">
        <f>+C38+D38+E38+F38+G38+H38</f>
        <v>0</v>
      </c>
      <c r="J38" s="45"/>
      <c r="K38" s="45">
        <f>I38-J38</f>
        <v>0</v>
      </c>
    </row>
    <row r="39" spans="2:11" ht="14.25">
      <c r="B39" s="42" t="s">
        <v>64</v>
      </c>
      <c r="C39" s="41">
        <f>+C9 +C21</f>
        <v>18129027</v>
      </c>
      <c r="D39" s="41">
        <f>+D9 +D21</f>
        <v>344400042</v>
      </c>
      <c r="E39" s="41">
        <f>+E9 +E21</f>
        <v>411859004</v>
      </c>
      <c r="F39" s="41">
        <f>+F9 +F21</f>
        <v>612962483</v>
      </c>
      <c r="G39" s="41">
        <f>+G9 +G21</f>
        <v>235112280</v>
      </c>
      <c r="H39" s="41">
        <f>+H9 +H21</f>
        <v>127122142</v>
      </c>
      <c r="I39" s="41">
        <f>+C39+D39+E39+F39+G39+H39</f>
        <v>1749584978</v>
      </c>
      <c r="J39" s="41">
        <f>+J9 +J21</f>
        <v>0</v>
      </c>
      <c r="K39" s="41">
        <f>I39-J39</f>
        <v>1749584978</v>
      </c>
    </row>
    <row r="40" spans="2:11" ht="14.25">
      <c r="B40" s="8" t="s">
        <v>66</v>
      </c>
      <c r="C40" s="40"/>
      <c r="D40" s="40"/>
      <c r="E40" s="40"/>
      <c r="F40" s="40"/>
      <c r="G40" s="40"/>
      <c r="H40" s="40"/>
      <c r="I40" s="40"/>
      <c r="J40" s="40"/>
      <c r="K40" s="40"/>
    </row>
    <row r="41" spans="2:11" ht="14.25">
      <c r="B41" s="42" t="s">
        <v>10</v>
      </c>
      <c r="C41" s="41">
        <f>+C42+C43+C44+C45+C46+C47+C48</f>
        <v>1462260</v>
      </c>
      <c r="D41" s="41">
        <f>+D42+D43+D44+D45+D46+D47+D48</f>
        <v>13140712</v>
      </c>
      <c r="E41" s="41">
        <f>+E42+E43+E44+E45+E46+E47+E48</f>
        <v>7242142</v>
      </c>
      <c r="F41" s="41">
        <f>+F42+F43+F44+F45+F46+F47+F48</f>
        <v>15315362</v>
      </c>
      <c r="G41" s="41">
        <f>+G42+G43+G44+G45+G46+G47+G48</f>
        <v>6279494</v>
      </c>
      <c r="H41" s="41">
        <f>+H42+H43+H44+H45+H46+H47+H48</f>
        <v>1387298</v>
      </c>
      <c r="I41" s="41">
        <f>+C41+D41+E41+F41+G41+H41</f>
        <v>44827268</v>
      </c>
      <c r="J41" s="41">
        <f>+J42+J43+J44+J45+J46+J47+J48</f>
        <v>0</v>
      </c>
      <c r="K41" s="41">
        <f>I41-J41</f>
        <v>44827268</v>
      </c>
    </row>
    <row r="42" spans="2:11" ht="14.25">
      <c r="B42" s="46" t="s">
        <v>12</v>
      </c>
      <c r="C42" s="45">
        <v>49718</v>
      </c>
      <c r="D42" s="45">
        <v>6064042</v>
      </c>
      <c r="E42" s="45">
        <v>3451602</v>
      </c>
      <c r="F42" s="45">
        <v>7731051</v>
      </c>
      <c r="G42" s="45">
        <v>3809500</v>
      </c>
      <c r="H42" s="45">
        <v>855529</v>
      </c>
      <c r="I42" s="45">
        <f>+C42+D42+E42+F42+G42+H42</f>
        <v>21961442</v>
      </c>
      <c r="J42" s="45"/>
      <c r="K42" s="45">
        <f>I42-J42</f>
        <v>21961442</v>
      </c>
    </row>
    <row r="43" spans="2:11" ht="14.25">
      <c r="B43" s="46" t="s">
        <v>14</v>
      </c>
      <c r="C43" s="45"/>
      <c r="D43" s="45"/>
      <c r="E43" s="45"/>
      <c r="F43" s="45"/>
      <c r="G43" s="45"/>
      <c r="H43" s="45"/>
      <c r="I43" s="45">
        <f>+C43+D43+E43+F43+G43+H43</f>
        <v>0</v>
      </c>
      <c r="J43" s="45"/>
      <c r="K43" s="45">
        <f>I43-J43</f>
        <v>0</v>
      </c>
    </row>
    <row r="44" spans="2:11" ht="14.25">
      <c r="B44" s="46" t="s">
        <v>16</v>
      </c>
      <c r="C44" s="45"/>
      <c r="D44" s="45"/>
      <c r="E44" s="45"/>
      <c r="F44" s="45"/>
      <c r="G44" s="45"/>
      <c r="H44" s="45"/>
      <c r="I44" s="45">
        <f>+C44+D44+E44+F44+G44+H44</f>
        <v>0</v>
      </c>
      <c r="J44" s="45"/>
      <c r="K44" s="45">
        <f>I44-J44</f>
        <v>0</v>
      </c>
    </row>
    <row r="45" spans="2:11" ht="14.25">
      <c r="B45" s="46" t="s">
        <v>18</v>
      </c>
      <c r="C45" s="45">
        <v>1395102</v>
      </c>
      <c r="D45" s="45">
        <v>12000</v>
      </c>
      <c r="E45" s="45"/>
      <c r="F45" s="45">
        <v>1064480</v>
      </c>
      <c r="G45" s="45">
        <v>221622</v>
      </c>
      <c r="H45" s="45">
        <v>270</v>
      </c>
      <c r="I45" s="45">
        <f>+C45+D45+E45+F45+G45+H45</f>
        <v>2693474</v>
      </c>
      <c r="J45" s="45"/>
      <c r="K45" s="45">
        <f>I45-J45</f>
        <v>2693474</v>
      </c>
    </row>
    <row r="46" spans="2:11" ht="14.25">
      <c r="B46" s="46" t="s">
        <v>20</v>
      </c>
      <c r="C46" s="45">
        <v>17440</v>
      </c>
      <c r="D46" s="45">
        <v>1294670</v>
      </c>
      <c r="E46" s="45">
        <v>830540</v>
      </c>
      <c r="F46" s="45">
        <v>1750719</v>
      </c>
      <c r="G46" s="45">
        <v>533372</v>
      </c>
      <c r="H46" s="45">
        <v>202499</v>
      </c>
      <c r="I46" s="45">
        <f>+C46+D46+E46+F46+G46+H46</f>
        <v>4629240</v>
      </c>
      <c r="J46" s="45"/>
      <c r="K46" s="45">
        <f>I46-J46</f>
        <v>4629240</v>
      </c>
    </row>
    <row r="47" spans="2:11" ht="14.25">
      <c r="B47" s="46" t="s">
        <v>22</v>
      </c>
      <c r="C47" s="45"/>
      <c r="D47" s="45">
        <v>5770000</v>
      </c>
      <c r="E47" s="45">
        <v>2960000</v>
      </c>
      <c r="F47" s="45">
        <v>4769112</v>
      </c>
      <c r="G47" s="45">
        <v>1715000</v>
      </c>
      <c r="H47" s="45">
        <v>329000</v>
      </c>
      <c r="I47" s="45">
        <f>+C47+D47+E47+F47+G47+H47</f>
        <v>15543112</v>
      </c>
      <c r="J47" s="45"/>
      <c r="K47" s="45">
        <f>I47-J47</f>
        <v>15543112</v>
      </c>
    </row>
    <row r="48" spans="2:11" ht="14.25">
      <c r="B48" s="46" t="s">
        <v>24</v>
      </c>
      <c r="C48" s="45"/>
      <c r="D48" s="45"/>
      <c r="E48" s="45"/>
      <c r="F48" s="45"/>
      <c r="G48" s="45"/>
      <c r="H48" s="45"/>
      <c r="I48" s="45">
        <f>+C48+D48+E48+F48+G48+H48</f>
        <v>0</v>
      </c>
      <c r="J48" s="45"/>
      <c r="K48" s="45">
        <f>I48-J48</f>
        <v>0</v>
      </c>
    </row>
    <row r="49" spans="2:11" ht="14.25">
      <c r="B49" s="42" t="s">
        <v>30</v>
      </c>
      <c r="C49" s="41">
        <f>+C50+C51+C52</f>
        <v>0</v>
      </c>
      <c r="D49" s="41">
        <f>+D50+D51+D52</f>
        <v>9569534</v>
      </c>
      <c r="E49" s="41">
        <f>+E50+E51+E52</f>
        <v>42472847</v>
      </c>
      <c r="F49" s="41">
        <f>+F50+F51+F52</f>
        <v>41756698</v>
      </c>
      <c r="G49" s="41">
        <f>+G50+G51+G52</f>
        <v>3084513</v>
      </c>
      <c r="H49" s="41">
        <f>+H50+H51+H52</f>
        <v>396156</v>
      </c>
      <c r="I49" s="41">
        <f>+C49+D49+E49+F49+G49+H49</f>
        <v>97279748</v>
      </c>
      <c r="J49" s="41">
        <f>+J50+J51+J52</f>
        <v>0</v>
      </c>
      <c r="K49" s="41">
        <f>I49-J49</f>
        <v>97279748</v>
      </c>
    </row>
    <row r="50" spans="2:11" ht="14.25">
      <c r="B50" s="48" t="s">
        <v>32</v>
      </c>
      <c r="C50" s="47"/>
      <c r="D50" s="47"/>
      <c r="E50" s="47">
        <v>34697000</v>
      </c>
      <c r="F50" s="47">
        <v>31207600</v>
      </c>
      <c r="G50" s="47"/>
      <c r="H50" s="47"/>
      <c r="I50" s="47">
        <f>+C50+D50+E50+F50+G50+H50</f>
        <v>65904600</v>
      </c>
      <c r="J50" s="47"/>
      <c r="K50" s="47">
        <f>I50-J50</f>
        <v>65904600</v>
      </c>
    </row>
    <row r="51" spans="2:11" ht="14.25">
      <c r="B51" s="46" t="s">
        <v>34</v>
      </c>
      <c r="C51" s="45"/>
      <c r="D51" s="45">
        <v>9569534</v>
      </c>
      <c r="E51" s="45">
        <v>7775847</v>
      </c>
      <c r="F51" s="45">
        <v>10549098</v>
      </c>
      <c r="G51" s="45">
        <v>3084513</v>
      </c>
      <c r="H51" s="45">
        <v>396156</v>
      </c>
      <c r="I51" s="45">
        <f>+C51+D51+E51+F51+G51+H51</f>
        <v>31375148</v>
      </c>
      <c r="J51" s="45"/>
      <c r="K51" s="45">
        <f>I51-J51</f>
        <v>31375148</v>
      </c>
    </row>
    <row r="52" spans="2:11" ht="14.25">
      <c r="B52" s="46" t="s">
        <v>36</v>
      </c>
      <c r="C52" s="45"/>
      <c r="D52" s="45"/>
      <c r="E52" s="45"/>
      <c r="F52" s="45"/>
      <c r="G52" s="45"/>
      <c r="H52" s="45"/>
      <c r="I52" s="45">
        <f>+C52+D52+E52+F52+G52+H52</f>
        <v>0</v>
      </c>
      <c r="J52" s="45"/>
      <c r="K52" s="45">
        <f>I52-J52</f>
        <v>0</v>
      </c>
    </row>
    <row r="53" spans="2:11" ht="14.25">
      <c r="B53" s="42" t="s">
        <v>38</v>
      </c>
      <c r="C53" s="41">
        <f>+C41 +C49</f>
        <v>1462260</v>
      </c>
      <c r="D53" s="41">
        <f>+D41 +D49</f>
        <v>22710246</v>
      </c>
      <c r="E53" s="41">
        <f>+E41 +E49</f>
        <v>49714989</v>
      </c>
      <c r="F53" s="41">
        <f>+F41 +F49</f>
        <v>57072060</v>
      </c>
      <c r="G53" s="41">
        <f>+G41 +G49</f>
        <v>9364007</v>
      </c>
      <c r="H53" s="41">
        <f>+H41 +H49</f>
        <v>1783454</v>
      </c>
      <c r="I53" s="41">
        <f>+C53+D53+E53+F53+G53+H53</f>
        <v>142107016</v>
      </c>
      <c r="J53" s="41">
        <f>+J41 +J49</f>
        <v>0</v>
      </c>
      <c r="K53" s="41">
        <f>I53-J53</f>
        <v>142107016</v>
      </c>
    </row>
    <row r="54" spans="2:11" ht="14.25">
      <c r="B54" s="8" t="s">
        <v>40</v>
      </c>
      <c r="C54" s="40"/>
      <c r="D54" s="40"/>
      <c r="E54" s="40"/>
      <c r="F54" s="40"/>
      <c r="G54" s="40"/>
      <c r="H54" s="40"/>
      <c r="I54" s="40"/>
      <c r="J54" s="40"/>
      <c r="K54" s="40"/>
    </row>
    <row r="55" spans="2:11" ht="14.25">
      <c r="B55" s="48" t="s">
        <v>42</v>
      </c>
      <c r="C55" s="47"/>
      <c r="D55" s="47">
        <v>20050952</v>
      </c>
      <c r="E55" s="47"/>
      <c r="F55" s="47">
        <v>28523960</v>
      </c>
      <c r="G55" s="47">
        <v>5078293</v>
      </c>
      <c r="H55" s="47"/>
      <c r="I55" s="47">
        <f>+C55+D55+E55+F55+G55+H55</f>
        <v>53653205</v>
      </c>
      <c r="J55" s="47"/>
      <c r="K55" s="47">
        <f>I55-J55</f>
        <v>53653205</v>
      </c>
    </row>
    <row r="56" spans="2:11" ht="14.25">
      <c r="B56" s="46" t="s">
        <v>44</v>
      </c>
      <c r="C56" s="45"/>
      <c r="D56" s="45">
        <v>79140746</v>
      </c>
      <c r="E56" s="45">
        <v>157006407</v>
      </c>
      <c r="F56" s="45">
        <v>187182849</v>
      </c>
      <c r="G56" s="45">
        <v>28563173</v>
      </c>
      <c r="H56" s="45">
        <v>18435321</v>
      </c>
      <c r="I56" s="45">
        <f>+C56+D56+E56+F56+G56+H56</f>
        <v>470328496</v>
      </c>
      <c r="J56" s="45"/>
      <c r="K56" s="45">
        <f>I56-J56</f>
        <v>470328496</v>
      </c>
    </row>
    <row r="57" spans="2:11" ht="14.25">
      <c r="B57" s="46" t="s">
        <v>46</v>
      </c>
      <c r="C57" s="45">
        <f>+C58+C59+C60+C61+C62</f>
        <v>10785736</v>
      </c>
      <c r="D57" s="45">
        <f>+D58+D59+D60+D61+D62</f>
        <v>75894928</v>
      </c>
      <c r="E57" s="45">
        <f>+E58+E59+E60+E61+E62</f>
        <v>72849050</v>
      </c>
      <c r="F57" s="45">
        <f>+F58+F59+F60+F61+F62</f>
        <v>144378000</v>
      </c>
      <c r="G57" s="45">
        <f>+G58+G59+G60+G61+G62</f>
        <v>130765517</v>
      </c>
      <c r="H57" s="45">
        <f>+H58+H59+H60+H61+H62</f>
        <v>87530000</v>
      </c>
      <c r="I57" s="45">
        <f>+C57+D57+E57+F57+G57+H57</f>
        <v>522203231</v>
      </c>
      <c r="J57" s="45">
        <f>+J58+J59+J60+J61+J62</f>
        <v>0</v>
      </c>
      <c r="K57" s="45">
        <f>I57-J57</f>
        <v>522203231</v>
      </c>
    </row>
    <row r="58" spans="2:11" ht="14.25">
      <c r="B58" s="46" t="s">
        <v>48</v>
      </c>
      <c r="C58" s="45">
        <v>10000000</v>
      </c>
      <c r="D58" s="45"/>
      <c r="E58" s="45"/>
      <c r="F58" s="45"/>
      <c r="G58" s="45"/>
      <c r="H58" s="45"/>
      <c r="I58" s="45">
        <f>+C58+D58+E58+F58+G58+H58</f>
        <v>10000000</v>
      </c>
      <c r="J58" s="45"/>
      <c r="K58" s="45">
        <f>I58-J58</f>
        <v>10000000</v>
      </c>
    </row>
    <row r="59" spans="2:11" ht="14.25">
      <c r="B59" s="46" t="s">
        <v>50</v>
      </c>
      <c r="C59" s="45"/>
      <c r="D59" s="45">
        <v>22892726</v>
      </c>
      <c r="E59" s="45">
        <v>13100780</v>
      </c>
      <c r="F59" s="45">
        <v>33385000</v>
      </c>
      <c r="G59" s="45">
        <v>26556000</v>
      </c>
      <c r="H59" s="45">
        <v>3000000</v>
      </c>
      <c r="I59" s="45">
        <f>+C59+D59+E59+F59+G59+H59</f>
        <v>98934506</v>
      </c>
      <c r="J59" s="45"/>
      <c r="K59" s="45">
        <f>I59-J59</f>
        <v>98934506</v>
      </c>
    </row>
    <row r="60" spans="2:11" ht="14.25">
      <c r="B60" s="46" t="s">
        <v>52</v>
      </c>
      <c r="C60" s="45">
        <v>785736</v>
      </c>
      <c r="D60" s="45">
        <v>23200000</v>
      </c>
      <c r="E60" s="45">
        <v>19458000</v>
      </c>
      <c r="F60" s="45">
        <v>29127000</v>
      </c>
      <c r="G60" s="45">
        <v>28521000</v>
      </c>
      <c r="H60" s="45">
        <v>34040000</v>
      </c>
      <c r="I60" s="45">
        <f>+C60+D60+E60+F60+G60+H60</f>
        <v>135131736</v>
      </c>
      <c r="J60" s="45"/>
      <c r="K60" s="45">
        <f>I60-J60</f>
        <v>135131736</v>
      </c>
    </row>
    <row r="61" spans="2:11" ht="14.25">
      <c r="B61" s="46" t="s">
        <v>54</v>
      </c>
      <c r="C61" s="45"/>
      <c r="D61" s="45">
        <v>29802202</v>
      </c>
      <c r="E61" s="45">
        <v>40290270</v>
      </c>
      <c r="F61" s="45">
        <v>81866000</v>
      </c>
      <c r="G61" s="45">
        <v>64255342</v>
      </c>
      <c r="H61" s="45">
        <v>50490000</v>
      </c>
      <c r="I61" s="45">
        <f>+C61+D61+E61+F61+G61+H61</f>
        <v>266703814</v>
      </c>
      <c r="J61" s="45"/>
      <c r="K61" s="45">
        <f>I61-J61</f>
        <v>266703814</v>
      </c>
    </row>
    <row r="62" spans="2:11" ht="14.25">
      <c r="B62" s="46" t="s">
        <v>56</v>
      </c>
      <c r="C62" s="45"/>
      <c r="D62" s="45"/>
      <c r="E62" s="45"/>
      <c r="F62" s="45"/>
      <c r="G62" s="45">
        <v>11433175</v>
      </c>
      <c r="H62" s="45"/>
      <c r="I62" s="45">
        <f>+C62+D62+E62+F62+G62+H62</f>
        <v>11433175</v>
      </c>
      <c r="J62" s="45"/>
      <c r="K62" s="45">
        <f>I62-J62</f>
        <v>11433175</v>
      </c>
    </row>
    <row r="63" spans="2:11" ht="14.25">
      <c r="B63" s="46" t="s">
        <v>58</v>
      </c>
      <c r="C63" s="45">
        <v>5881031</v>
      </c>
      <c r="D63" s="45">
        <v>146603170</v>
      </c>
      <c r="E63" s="45">
        <v>132288558</v>
      </c>
      <c r="F63" s="45">
        <v>195805614</v>
      </c>
      <c r="G63" s="45">
        <v>61341290</v>
      </c>
      <c r="H63" s="45">
        <v>19373367</v>
      </c>
      <c r="I63" s="45">
        <f>+C63+D63+E63+F63+G63+H63</f>
        <v>561293030</v>
      </c>
      <c r="J63" s="45"/>
      <c r="K63" s="45">
        <f>I63-J63</f>
        <v>561293030</v>
      </c>
    </row>
    <row r="64" spans="2:11" ht="14.25">
      <c r="B64" s="44" t="s">
        <v>60</v>
      </c>
      <c r="C64" s="43">
        <v>-519394</v>
      </c>
      <c r="D64" s="43">
        <v>34178574</v>
      </c>
      <c r="E64" s="43">
        <v>15820023</v>
      </c>
      <c r="F64" s="43">
        <v>15886074</v>
      </c>
      <c r="G64" s="43">
        <v>5555429</v>
      </c>
      <c r="H64" s="43">
        <v>2701747</v>
      </c>
      <c r="I64" s="43">
        <f>+C64+D64+E64+F64+G64+H64</f>
        <v>73622453</v>
      </c>
      <c r="J64" s="43"/>
      <c r="K64" s="43">
        <f>I64-J64</f>
        <v>73622453</v>
      </c>
    </row>
    <row r="65" spans="2:11" ht="14.25">
      <c r="B65" s="42" t="s">
        <v>63</v>
      </c>
      <c r="C65" s="41">
        <f>+C55 +C56 +C57 +C63</f>
        <v>16666767</v>
      </c>
      <c r="D65" s="41">
        <f>+D55 +D56 +D57 +D63</f>
        <v>321689796</v>
      </c>
      <c r="E65" s="41">
        <f>+E55 +E56 +E57 +E63</f>
        <v>362144015</v>
      </c>
      <c r="F65" s="41">
        <f>+F55 +F56 +F57 +F63</f>
        <v>555890423</v>
      </c>
      <c r="G65" s="41">
        <f>+G55 +G56 +G57 +G63</f>
        <v>225748273</v>
      </c>
      <c r="H65" s="41">
        <f>+H55 +H56 +H57 +H63</f>
        <v>125338688</v>
      </c>
      <c r="I65" s="41">
        <f>+C65+D65+E65+F65+G65+H65</f>
        <v>1607477962</v>
      </c>
      <c r="J65" s="41">
        <f>+J55 +J56 +J57 +J63</f>
        <v>0</v>
      </c>
      <c r="K65" s="41">
        <f>I65-J65</f>
        <v>1607477962</v>
      </c>
    </row>
    <row r="66" spans="2:11" ht="14.25">
      <c r="B66" s="8" t="s">
        <v>65</v>
      </c>
      <c r="C66" s="40">
        <f>+C53 +C65</f>
        <v>18129027</v>
      </c>
      <c r="D66" s="40">
        <f>+D53 +D65</f>
        <v>344400042</v>
      </c>
      <c r="E66" s="40">
        <f>+E53 +E65</f>
        <v>411859004</v>
      </c>
      <c r="F66" s="40">
        <f>+F53 +F65</f>
        <v>612962483</v>
      </c>
      <c r="G66" s="40">
        <f>+G53 +G65</f>
        <v>235112280</v>
      </c>
      <c r="H66" s="40">
        <f>+H53 +H65</f>
        <v>127122142</v>
      </c>
      <c r="I66" s="40">
        <f>+C66+D66+E66+F66+G66+H66</f>
        <v>1749584978</v>
      </c>
      <c r="J66" s="40">
        <f>+J53 +J65</f>
        <v>0</v>
      </c>
      <c r="K66" s="40">
        <f>I66-J66</f>
        <v>1749584978</v>
      </c>
    </row>
  </sheetData>
  <mergeCells count="2">
    <mergeCell ref="B3:K3"/>
    <mergeCell ref="B5:K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第三号第一様式</vt:lpstr>
      <vt:lpstr>第三号第二様式</vt:lpstr>
      <vt:lpstr>社会福祉事業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2018-06-24T23:38:37Z</dcterms:created>
  <dcterms:modified xsi:type="dcterms:W3CDTF">2018-07-03T03:14:57Z</dcterms:modified>
</cp:coreProperties>
</file>