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1880"/>
  </bookViews>
  <sheets>
    <sheet name="2の1" sheetId="4" r:id="rId1"/>
    <sheet name="2の2" sheetId="1" r:id="rId2"/>
    <sheet name="2の3" sheetId="8" r:id="rId3"/>
    <sheet name="前年" sheetId="9" r:id="rId4"/>
    <sheet name="Sheet2" sheetId="2" r:id="rId5"/>
    <sheet name="Sheet3" sheetId="3" r:id="rId6"/>
  </sheets>
  <definedNames>
    <definedName name="_xlnm.Print_Area" localSheetId="2">'2の3'!$A$1:$AB$82</definedName>
    <definedName name="_xlnm.Print_Area" localSheetId="3">前年!$A$1:$Z$82</definedName>
    <definedName name="_xlnm.Print_Titles" localSheetId="2">'2の3'!$A:$C</definedName>
    <definedName name="_xlnm.Print_Titles" localSheetId="3">前年!$A:$C</definedName>
  </definedNames>
  <calcPr calcId="125725"/>
</workbook>
</file>

<file path=xl/calcChain.xml><?xml version="1.0" encoding="utf-8"?>
<calcChain xmlns="http://schemas.openxmlformats.org/spreadsheetml/2006/main">
  <c r="X6" i="9"/>
  <c r="Z6" s="1"/>
  <c r="E6" i="4" s="1"/>
  <c r="V46" i="9"/>
  <c r="Z46" s="1"/>
  <c r="E46" i="4" s="1"/>
  <c r="V39" i="9"/>
  <c r="Z39" s="1"/>
  <c r="E39" i="4" s="1"/>
  <c r="S18" i="8"/>
  <c r="O40" i="9"/>
  <c r="Z70" i="8"/>
  <c r="Z74" s="1"/>
  <c r="Z57"/>
  <c r="Z61" s="1"/>
  <c r="H76"/>
  <c r="E61" i="9"/>
  <c r="X74"/>
  <c r="X61"/>
  <c r="X47"/>
  <c r="X40"/>
  <c r="X31"/>
  <c r="Z81"/>
  <c r="E81" i="4" s="1"/>
  <c r="Z80" i="9"/>
  <c r="E80" i="4" s="1"/>
  <c r="Z79" i="9"/>
  <c r="E79" i="4" s="1"/>
  <c r="Z77" i="9"/>
  <c r="E77" i="4" s="1"/>
  <c r="Y74" i="9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Z73"/>
  <c r="E73" i="4" s="1"/>
  <c r="Z72" i="9"/>
  <c r="E72" i="4" s="1"/>
  <c r="Z71" i="9"/>
  <c r="E71" i="4" s="1"/>
  <c r="Z70" i="9"/>
  <c r="E70" i="4" s="1"/>
  <c r="Z69" i="9"/>
  <c r="E69" i="4" s="1"/>
  <c r="Z68" i="9"/>
  <c r="E68" i="4" s="1"/>
  <c r="Z67" i="9"/>
  <c r="E67" i="4" s="1"/>
  <c r="Z66" i="9"/>
  <c r="E66" i="4" s="1"/>
  <c r="Z65" i="9"/>
  <c r="E65" i="4" s="1"/>
  <c r="Z64" i="9"/>
  <c r="E64" i="4" s="1"/>
  <c r="Z63" i="9"/>
  <c r="E63" i="4" s="1"/>
  <c r="Z62" i="9"/>
  <c r="E62" i="4" s="1"/>
  <c r="Y61" i="9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D61"/>
  <c r="Z60"/>
  <c r="E60" i="4" s="1"/>
  <c r="Z59" i="9"/>
  <c r="E59" i="4" s="1"/>
  <c r="Z58" i="9"/>
  <c r="E58" i="4" s="1"/>
  <c r="Z57" i="9"/>
  <c r="E57" i="4" s="1"/>
  <c r="Z56" i="9"/>
  <c r="E56" i="4" s="1"/>
  <c r="Z55" i="9"/>
  <c r="E55" i="4" s="1"/>
  <c r="Z54" i="9"/>
  <c r="E54" i="4" s="1"/>
  <c r="Z53" i="9"/>
  <c r="E53" i="4" s="1"/>
  <c r="Z52" i="9"/>
  <c r="E52" i="4" s="1"/>
  <c r="Z51" i="9"/>
  <c r="E51" i="4" s="1"/>
  <c r="Z50" i="9"/>
  <c r="E50" i="4" s="1"/>
  <c r="Y47" i="9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Z45"/>
  <c r="E45" i="4" s="1"/>
  <c r="Z44" i="9"/>
  <c r="E44" i="4" s="1"/>
  <c r="Z43" i="9"/>
  <c r="E43" i="4" s="1"/>
  <c r="Z42" i="9"/>
  <c r="E42" i="4" s="1"/>
  <c r="Z41" i="9"/>
  <c r="E41" i="4" s="1"/>
  <c r="Y40" i="9"/>
  <c r="W40"/>
  <c r="V40"/>
  <c r="U40"/>
  <c r="T40"/>
  <c r="S40"/>
  <c r="R40"/>
  <c r="Q40"/>
  <c r="P40"/>
  <c r="N40"/>
  <c r="M40"/>
  <c r="L40"/>
  <c r="K40"/>
  <c r="J40"/>
  <c r="I40"/>
  <c r="H40"/>
  <c r="G40"/>
  <c r="F40"/>
  <c r="E40"/>
  <c r="D40"/>
  <c r="Z38"/>
  <c r="E38" i="4" s="1"/>
  <c r="Z37" i="9"/>
  <c r="E37" i="4" s="1"/>
  <c r="Z36" i="9"/>
  <c r="E36" i="4" s="1"/>
  <c r="Z35" i="9"/>
  <c r="E35" i="4" s="1"/>
  <c r="Z34" i="9"/>
  <c r="E34" i="4" s="1"/>
  <c r="Z33" i="9"/>
  <c r="E33" i="4" s="1"/>
  <c r="Y31" i="9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Z30"/>
  <c r="E30" i="4" s="1"/>
  <c r="Z29" i="9"/>
  <c r="E29" i="4" s="1"/>
  <c r="Z28" i="9"/>
  <c r="E28" i="4" s="1"/>
  <c r="Z27" i="9"/>
  <c r="E27" i="4" s="1"/>
  <c r="Z26" i="9"/>
  <c r="E26" i="4" s="1"/>
  <c r="Z25" i="9"/>
  <c r="E25" i="4" s="1"/>
  <c r="Z24" i="9"/>
  <c r="E24" i="4" s="1"/>
  <c r="Z23" i="9"/>
  <c r="E23" i="4" s="1"/>
  <c r="Z22" i="9"/>
  <c r="E22" i="4" s="1"/>
  <c r="Z21" i="9"/>
  <c r="E21" i="4" s="1"/>
  <c r="Z20" i="9"/>
  <c r="E20" i="4" s="1"/>
  <c r="Z19" i="9"/>
  <c r="E19" i="4" s="1"/>
  <c r="Y18" i="9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Z17"/>
  <c r="E17" i="4" s="1"/>
  <c r="Z16" i="9"/>
  <c r="E16" i="4" s="1"/>
  <c r="Z15" i="9"/>
  <c r="E15" i="4" s="1"/>
  <c r="Z14" i="9"/>
  <c r="E14" i="4" s="1"/>
  <c r="Z13" i="9"/>
  <c r="E13" i="4" s="1"/>
  <c r="Z12" i="9"/>
  <c r="E12" i="4" s="1"/>
  <c r="Z11" i="9"/>
  <c r="E11" i="4" s="1"/>
  <c r="Z10" i="9"/>
  <c r="E10" i="4" s="1"/>
  <c r="Z9" i="9"/>
  <c r="E9" i="4" s="1"/>
  <c r="Z8" i="9"/>
  <c r="E8" i="4" s="1"/>
  <c r="Z7" i="9"/>
  <c r="E7" i="4" s="1"/>
  <c r="E74" i="1"/>
  <c r="E61"/>
  <c r="E47"/>
  <c r="E48" s="1"/>
  <c r="E40"/>
  <c r="E31"/>
  <c r="E18"/>
  <c r="Z47" i="8"/>
  <c r="Z40"/>
  <c r="Z31"/>
  <c r="Z18"/>
  <c r="Y7"/>
  <c r="AA7" s="1"/>
  <c r="Y8"/>
  <c r="AA8" s="1"/>
  <c r="Y9"/>
  <c r="AA9" s="1"/>
  <c r="Y10"/>
  <c r="AA10" s="1"/>
  <c r="Y11"/>
  <c r="AA11" s="1"/>
  <c r="Y12"/>
  <c r="AA12" s="1"/>
  <c r="Y13"/>
  <c r="AA13" s="1"/>
  <c r="Y14"/>
  <c r="AA14" s="1"/>
  <c r="Y15"/>
  <c r="AA15" s="1"/>
  <c r="Y16"/>
  <c r="AA16" s="1"/>
  <c r="Y17"/>
  <c r="AA17" s="1"/>
  <c r="Y19"/>
  <c r="AA19" s="1"/>
  <c r="Y20"/>
  <c r="AA20" s="1"/>
  <c r="Y21"/>
  <c r="AA21" s="1"/>
  <c r="Y22"/>
  <c r="AA22" s="1"/>
  <c r="Y23"/>
  <c r="AA23" s="1"/>
  <c r="Y24"/>
  <c r="AA24" s="1"/>
  <c r="Y25"/>
  <c r="AA25" s="1"/>
  <c r="Y26"/>
  <c r="AA26" s="1"/>
  <c r="Y27"/>
  <c r="AA27" s="1"/>
  <c r="Y28"/>
  <c r="AA28" s="1"/>
  <c r="Y29"/>
  <c r="AA29" s="1"/>
  <c r="Y30"/>
  <c r="AA30" s="1"/>
  <c r="Y33"/>
  <c r="AA33" s="1"/>
  <c r="Y34"/>
  <c r="AA34" s="1"/>
  <c r="Y35"/>
  <c r="AA35" s="1"/>
  <c r="Y36"/>
  <c r="AA36" s="1"/>
  <c r="Y37"/>
  <c r="AA37" s="1"/>
  <c r="Y38"/>
  <c r="AA38" s="1"/>
  <c r="Y39"/>
  <c r="AA39" s="1"/>
  <c r="Y41"/>
  <c r="AA41" s="1"/>
  <c r="Y42"/>
  <c r="AA42" s="1"/>
  <c r="Y43"/>
  <c r="AA43" s="1"/>
  <c r="Y44"/>
  <c r="AA44" s="1"/>
  <c r="Y45"/>
  <c r="AA45" s="1"/>
  <c r="Y46"/>
  <c r="AA46" s="1"/>
  <c r="Y50"/>
  <c r="AA50" s="1"/>
  <c r="Y51"/>
  <c r="AA51" s="1"/>
  <c r="Y52"/>
  <c r="AA52" s="1"/>
  <c r="Y53"/>
  <c r="AA53" s="1"/>
  <c r="Y54"/>
  <c r="AA54" s="1"/>
  <c r="Y55"/>
  <c r="AA55" s="1"/>
  <c r="Y56"/>
  <c r="AA56" s="1"/>
  <c r="Y57"/>
  <c r="D57" i="1" s="1"/>
  <c r="Y58" i="8"/>
  <c r="AA58" s="1"/>
  <c r="Y59"/>
  <c r="AA59" s="1"/>
  <c r="Y60"/>
  <c r="AA60" s="1"/>
  <c r="Y62"/>
  <c r="AA62" s="1"/>
  <c r="Y63"/>
  <c r="AA63" s="1"/>
  <c r="Y64"/>
  <c r="AA64" s="1"/>
  <c r="Y65"/>
  <c r="AA65" s="1"/>
  <c r="Y66"/>
  <c r="AA66" s="1"/>
  <c r="Y67"/>
  <c r="AA67" s="1"/>
  <c r="Y68"/>
  <c r="AA68" s="1"/>
  <c r="Y69"/>
  <c r="AA69" s="1"/>
  <c r="Y70"/>
  <c r="D70" i="1" s="1"/>
  <c r="Y71" i="8"/>
  <c r="AA71" s="1"/>
  <c r="Y72"/>
  <c r="AA72" s="1"/>
  <c r="Y73"/>
  <c r="AA73" s="1"/>
  <c r="Y77"/>
  <c r="AA77" s="1"/>
  <c r="Y79"/>
  <c r="AA79" s="1"/>
  <c r="Y80"/>
  <c r="AA80" s="1"/>
  <c r="Y81"/>
  <c r="AA81" s="1"/>
  <c r="Y6"/>
  <c r="AA6" s="1"/>
  <c r="N74"/>
  <c r="O74"/>
  <c r="P74"/>
  <c r="Q74"/>
  <c r="R74"/>
  <c r="S74"/>
  <c r="T74"/>
  <c r="U74"/>
  <c r="V74"/>
  <c r="W74"/>
  <c r="N61"/>
  <c r="O61"/>
  <c r="P61"/>
  <c r="Q61"/>
  <c r="R61"/>
  <c r="S61"/>
  <c r="T61"/>
  <c r="U61"/>
  <c r="V61"/>
  <c r="W61"/>
  <c r="W47"/>
  <c r="N47"/>
  <c r="O47"/>
  <c r="P47"/>
  <c r="Q47"/>
  <c r="R47"/>
  <c r="S47"/>
  <c r="T47"/>
  <c r="U47"/>
  <c r="V47"/>
  <c r="N40"/>
  <c r="O40"/>
  <c r="P40"/>
  <c r="Q40"/>
  <c r="R40"/>
  <c r="S40"/>
  <c r="T40"/>
  <c r="U40"/>
  <c r="V40"/>
  <c r="V48" s="1"/>
  <c r="W40"/>
  <c r="N31"/>
  <c r="O31"/>
  <c r="P31"/>
  <c r="Q31"/>
  <c r="R31"/>
  <c r="S31"/>
  <c r="T31"/>
  <c r="U31"/>
  <c r="V31"/>
  <c r="W31"/>
  <c r="N18"/>
  <c r="O18"/>
  <c r="P18"/>
  <c r="Q18"/>
  <c r="R18"/>
  <c r="T18"/>
  <c r="U18"/>
  <c r="V18"/>
  <c r="W18"/>
  <c r="X74"/>
  <c r="M74"/>
  <c r="L74"/>
  <c r="K74"/>
  <c r="J74"/>
  <c r="I74"/>
  <c r="H74"/>
  <c r="G74"/>
  <c r="F74"/>
  <c r="E74"/>
  <c r="D74"/>
  <c r="X61"/>
  <c r="M61"/>
  <c r="L61"/>
  <c r="K61"/>
  <c r="J61"/>
  <c r="I61"/>
  <c r="H61"/>
  <c r="G61"/>
  <c r="F61"/>
  <c r="E61"/>
  <c r="D61"/>
  <c r="X47"/>
  <c r="M47"/>
  <c r="L47"/>
  <c r="K47"/>
  <c r="J47"/>
  <c r="I47"/>
  <c r="H47"/>
  <c r="G47"/>
  <c r="F47"/>
  <c r="E47"/>
  <c r="D47"/>
  <c r="X40"/>
  <c r="M40"/>
  <c r="L40"/>
  <c r="K40"/>
  <c r="J40"/>
  <c r="I40"/>
  <c r="H40"/>
  <c r="G40"/>
  <c r="F40"/>
  <c r="E40"/>
  <c r="D40"/>
  <c r="X31"/>
  <c r="M31"/>
  <c r="L31"/>
  <c r="K31"/>
  <c r="J31"/>
  <c r="I31"/>
  <c r="H31"/>
  <c r="G31"/>
  <c r="F31"/>
  <c r="E31"/>
  <c r="D31"/>
  <c r="X18"/>
  <c r="M18"/>
  <c r="L18"/>
  <c r="K18"/>
  <c r="J18"/>
  <c r="I18"/>
  <c r="H18"/>
  <c r="G18"/>
  <c r="F18"/>
  <c r="E18"/>
  <c r="D18"/>
  <c r="F74" i="1"/>
  <c r="F61"/>
  <c r="F47"/>
  <c r="H47"/>
  <c r="F40"/>
  <c r="H40"/>
  <c r="F31"/>
  <c r="H31"/>
  <c r="F18"/>
  <c r="H18"/>
  <c r="X75" i="8" l="1"/>
  <c r="X48"/>
  <c r="X49" s="1"/>
  <c r="X32"/>
  <c r="W75"/>
  <c r="W48"/>
  <c r="W32"/>
  <c r="V75"/>
  <c r="V32"/>
  <c r="V49" s="1"/>
  <c r="X18" i="9"/>
  <c r="X32" s="1"/>
  <c r="D48" i="8"/>
  <c r="D6" i="1"/>
  <c r="G6" s="1"/>
  <c r="U48" i="8"/>
  <c r="O32"/>
  <c r="G75"/>
  <c r="D52" i="1"/>
  <c r="G52" s="1"/>
  <c r="D43"/>
  <c r="G43" s="1"/>
  <c r="D34"/>
  <c r="G34" s="1"/>
  <c r="G32" i="8"/>
  <c r="D20" i="1"/>
  <c r="G20" s="1"/>
  <c r="D51"/>
  <c r="G51" s="1"/>
  <c r="D42"/>
  <c r="G42" s="1"/>
  <c r="H48" i="8"/>
  <c r="D36" i="1"/>
  <c r="G36" s="1"/>
  <c r="D81"/>
  <c r="G81" s="1"/>
  <c r="D80"/>
  <c r="G80" s="1"/>
  <c r="D79"/>
  <c r="G79" s="1"/>
  <c r="D77"/>
  <c r="G77" s="1"/>
  <c r="D73"/>
  <c r="G73" s="1"/>
  <c r="D72"/>
  <c r="G72" s="1"/>
  <c r="D71"/>
  <c r="G71" s="1"/>
  <c r="D69"/>
  <c r="G69" s="1"/>
  <c r="D68"/>
  <c r="G68" s="1"/>
  <c r="D67"/>
  <c r="D66"/>
  <c r="G66" s="1"/>
  <c r="D65"/>
  <c r="G65" s="1"/>
  <c r="D64"/>
  <c r="G64" s="1"/>
  <c r="D63"/>
  <c r="G63" s="1"/>
  <c r="D62"/>
  <c r="G62" s="1"/>
  <c r="J75" i="8"/>
  <c r="D60" i="1"/>
  <c r="G60" s="1"/>
  <c r="D59"/>
  <c r="G59" s="1"/>
  <c r="D58"/>
  <c r="G58" s="1"/>
  <c r="D56"/>
  <c r="G56" s="1"/>
  <c r="D55"/>
  <c r="D54"/>
  <c r="G54" s="1"/>
  <c r="D53"/>
  <c r="G53" s="1"/>
  <c r="D50"/>
  <c r="G50" s="1"/>
  <c r="D46"/>
  <c r="G46" s="1"/>
  <c r="D45"/>
  <c r="G45" s="1"/>
  <c r="D44"/>
  <c r="G44" s="1"/>
  <c r="D41"/>
  <c r="G41" s="1"/>
  <c r="D39"/>
  <c r="G39" s="1"/>
  <c r="D38"/>
  <c r="G38" s="1"/>
  <c r="D37"/>
  <c r="G37" s="1"/>
  <c r="J48" i="8"/>
  <c r="D35" i="1"/>
  <c r="G35" s="1"/>
  <c r="D33"/>
  <c r="G33" s="1"/>
  <c r="D30"/>
  <c r="G30" s="1"/>
  <c r="D29"/>
  <c r="G29" s="1"/>
  <c r="D28"/>
  <c r="G28" s="1"/>
  <c r="D27"/>
  <c r="G27" s="1"/>
  <c r="D26"/>
  <c r="G26" s="1"/>
  <c r="D25"/>
  <c r="G25" s="1"/>
  <c r="D24"/>
  <c r="G24" s="1"/>
  <c r="D23"/>
  <c r="G23" s="1"/>
  <c r="D22"/>
  <c r="G22" s="1"/>
  <c r="D21"/>
  <c r="G21" s="1"/>
  <c r="J32" i="8"/>
  <c r="D19" i="1"/>
  <c r="G19" s="1"/>
  <c r="D17"/>
  <c r="G17" s="1"/>
  <c r="D16"/>
  <c r="G16" s="1"/>
  <c r="D15"/>
  <c r="G15" s="1"/>
  <c r="D14"/>
  <c r="G14" s="1"/>
  <c r="D13"/>
  <c r="G13" s="1"/>
  <c r="D12"/>
  <c r="G12" s="1"/>
  <c r="D11"/>
  <c r="G11" s="1"/>
  <c r="D10"/>
  <c r="G10" s="1"/>
  <c r="D9"/>
  <c r="G9" s="1"/>
  <c r="D8"/>
  <c r="G8" s="1"/>
  <c r="D7"/>
  <c r="G7" s="1"/>
  <c r="G67"/>
  <c r="G55"/>
  <c r="AA70" i="8"/>
  <c r="G70" i="1" s="1"/>
  <c r="D70" i="4" s="1"/>
  <c r="F75" i="8"/>
  <c r="F48"/>
  <c r="F32"/>
  <c r="E32"/>
  <c r="K75"/>
  <c r="N75"/>
  <c r="R75"/>
  <c r="Q75"/>
  <c r="O75"/>
  <c r="U75"/>
  <c r="T75"/>
  <c r="P75"/>
  <c r="S75"/>
  <c r="Q48"/>
  <c r="L48"/>
  <c r="T48"/>
  <c r="S48"/>
  <c r="R48"/>
  <c r="P48"/>
  <c r="O48"/>
  <c r="N48"/>
  <c r="S32"/>
  <c r="R32"/>
  <c r="U32"/>
  <c r="T32"/>
  <c r="Q32"/>
  <c r="Q49" s="1"/>
  <c r="P32"/>
  <c r="N32"/>
  <c r="K32"/>
  <c r="Y74"/>
  <c r="D74" i="1" s="1"/>
  <c r="AA57" i="8"/>
  <c r="G57" i="1" s="1"/>
  <c r="D57" i="4" s="1"/>
  <c r="Y31" i="8"/>
  <c r="I75" i="9"/>
  <c r="U75"/>
  <c r="Q75"/>
  <c r="N75"/>
  <c r="X75"/>
  <c r="V75"/>
  <c r="R75"/>
  <c r="M75"/>
  <c r="J75"/>
  <c r="F75"/>
  <c r="E75"/>
  <c r="P48"/>
  <c r="L48"/>
  <c r="T48"/>
  <c r="X48"/>
  <c r="V48"/>
  <c r="R48"/>
  <c r="N48"/>
  <c r="J48"/>
  <c r="H48"/>
  <c r="F48"/>
  <c r="U32"/>
  <c r="M32"/>
  <c r="I32"/>
  <c r="Q32"/>
  <c r="D48"/>
  <c r="Y48"/>
  <c r="F75" i="1"/>
  <c r="F48"/>
  <c r="F32"/>
  <c r="Z74" i="9"/>
  <c r="E74" i="4" s="1"/>
  <c r="D75" i="9"/>
  <c r="H75"/>
  <c r="L75"/>
  <c r="P75"/>
  <c r="T75"/>
  <c r="Y75"/>
  <c r="G32"/>
  <c r="K32"/>
  <c r="O32"/>
  <c r="S32"/>
  <c r="W32"/>
  <c r="G75"/>
  <c r="K75"/>
  <c r="O75"/>
  <c r="S75"/>
  <c r="W75"/>
  <c r="Z31"/>
  <c r="E31" i="4" s="1"/>
  <c r="Z47" i="9"/>
  <c r="E47" i="4" s="1"/>
  <c r="D32" i="9"/>
  <c r="H32"/>
  <c r="L32"/>
  <c r="P32"/>
  <c r="T32"/>
  <c r="Y32"/>
  <c r="G48"/>
  <c r="K48"/>
  <c r="O48"/>
  <c r="S48"/>
  <c r="W48"/>
  <c r="F32"/>
  <c r="J32"/>
  <c r="N32"/>
  <c r="R32"/>
  <c r="V32"/>
  <c r="E48"/>
  <c r="I48"/>
  <c r="M48"/>
  <c r="Q48"/>
  <c r="U48"/>
  <c r="E32"/>
  <c r="Z61"/>
  <c r="E61" i="4" s="1"/>
  <c r="Z40" i="9"/>
  <c r="E40" i="4" s="1"/>
  <c r="H48" i="1"/>
  <c r="H32"/>
  <c r="E75"/>
  <c r="E32"/>
  <c r="E49" s="1"/>
  <c r="E48" i="8"/>
  <c r="E49" s="1"/>
  <c r="I48"/>
  <c r="I32"/>
  <c r="M32"/>
  <c r="G48"/>
  <c r="K48"/>
  <c r="E75"/>
  <c r="I75"/>
  <c r="M75"/>
  <c r="Y40"/>
  <c r="Y18"/>
  <c r="M48"/>
  <c r="Y47"/>
  <c r="D32"/>
  <c r="H32"/>
  <c r="L32"/>
  <c r="L49" s="1"/>
  <c r="D75"/>
  <c r="H75"/>
  <c r="L75"/>
  <c r="Y61"/>
  <c r="Z48"/>
  <c r="Z32"/>
  <c r="X76" l="1"/>
  <c r="X78" s="1"/>
  <c r="X82" s="1"/>
  <c r="W49"/>
  <c r="W76" s="1"/>
  <c r="W78" s="1"/>
  <c r="W82" s="1"/>
  <c r="V76"/>
  <c r="V78" s="1"/>
  <c r="V82" s="1"/>
  <c r="Z18" i="9"/>
  <c r="E18" i="4" s="1"/>
  <c r="X49" i="9"/>
  <c r="X76" s="1"/>
  <c r="X78" s="1"/>
  <c r="X82" s="1"/>
  <c r="W49"/>
  <c r="W76" s="1"/>
  <c r="W78" s="1"/>
  <c r="W82" s="1"/>
  <c r="D49" i="8"/>
  <c r="D76" s="1"/>
  <c r="U49"/>
  <c r="O49"/>
  <c r="O76" s="1"/>
  <c r="O78" s="1"/>
  <c r="O82" s="1"/>
  <c r="P49"/>
  <c r="P76" s="1"/>
  <c r="P78" s="1"/>
  <c r="P82" s="1"/>
  <c r="T49" i="9"/>
  <c r="T76" s="1"/>
  <c r="T78" s="1"/>
  <c r="T82" s="1"/>
  <c r="G49" i="8"/>
  <c r="G76" s="1"/>
  <c r="G78" s="1"/>
  <c r="G82" s="1"/>
  <c r="I81" i="1"/>
  <c r="D81" i="4"/>
  <c r="F81" s="1"/>
  <c r="I80" i="1"/>
  <c r="D80" i="4"/>
  <c r="I79" i="1"/>
  <c r="D79" i="4"/>
  <c r="I77" i="1"/>
  <c r="D77" i="4"/>
  <c r="I73" i="1"/>
  <c r="D73" i="4"/>
  <c r="I72" i="1"/>
  <c r="F72" i="4" s="1"/>
  <c r="D72"/>
  <c r="I71" i="1"/>
  <c r="D71" i="4"/>
  <c r="I69" i="1"/>
  <c r="D69" i="4"/>
  <c r="F69" s="1"/>
  <c r="I68" i="1"/>
  <c r="D68" i="4"/>
  <c r="I67" i="1"/>
  <c r="D67" i="4"/>
  <c r="I66" i="1"/>
  <c r="F66" i="4" s="1"/>
  <c r="D66"/>
  <c r="I65" i="1"/>
  <c r="D65" i="4"/>
  <c r="I64" i="1"/>
  <c r="D64" i="4"/>
  <c r="I63" i="1"/>
  <c r="D63" i="4"/>
  <c r="I62" i="1"/>
  <c r="F62" i="4" s="1"/>
  <c r="D62"/>
  <c r="I60" i="1"/>
  <c r="D60" i="4"/>
  <c r="I59" i="1"/>
  <c r="D59" i="4"/>
  <c r="I58" i="1"/>
  <c r="D58" i="4"/>
  <c r="I56" i="1"/>
  <c r="D56" i="4"/>
  <c r="I55" i="1"/>
  <c r="D55" i="4"/>
  <c r="I54" i="1"/>
  <c r="D54" i="4"/>
  <c r="F54" s="1"/>
  <c r="I53" i="1"/>
  <c r="D53" i="4"/>
  <c r="I52" i="1"/>
  <c r="D52" i="4"/>
  <c r="F52" s="1"/>
  <c r="I51" i="1"/>
  <c r="D51" i="4"/>
  <c r="F51" s="1"/>
  <c r="I50" i="1"/>
  <c r="D50" i="4"/>
  <c r="I46" i="1"/>
  <c r="D46" i="4"/>
  <c r="H49" i="8"/>
  <c r="H78" s="1"/>
  <c r="H82" s="1"/>
  <c r="I45" i="1"/>
  <c r="D45" i="4"/>
  <c r="I44" i="1"/>
  <c r="D44" i="4"/>
  <c r="F44" s="1"/>
  <c r="I43" i="1"/>
  <c r="D43" i="4"/>
  <c r="F43" s="1"/>
  <c r="I42" i="1"/>
  <c r="D42" i="4"/>
  <c r="F42" s="1"/>
  <c r="I41" i="1"/>
  <c r="D41" i="4"/>
  <c r="F41" s="1"/>
  <c r="I39" i="1"/>
  <c r="D39" i="4"/>
  <c r="I38" i="1"/>
  <c r="D38" i="4"/>
  <c r="I37" i="1"/>
  <c r="D37" i="4"/>
  <c r="I36" i="1"/>
  <c r="D36" i="4"/>
  <c r="F36" s="1"/>
  <c r="I35" i="1"/>
  <c r="D35" i="4"/>
  <c r="I34" i="1"/>
  <c r="D34" i="4"/>
  <c r="I33" i="1"/>
  <c r="D33" i="4"/>
  <c r="I30" i="1"/>
  <c r="D30" i="4"/>
  <c r="I29" i="1"/>
  <c r="D29" i="4"/>
  <c r="F29" s="1"/>
  <c r="I28" i="1"/>
  <c r="D28" i="4"/>
  <c r="I27" i="1"/>
  <c r="D27" i="4"/>
  <c r="I26" i="1"/>
  <c r="D26" i="4"/>
  <c r="F26" s="1"/>
  <c r="I25" i="1"/>
  <c r="D25" i="4"/>
  <c r="I24" i="1"/>
  <c r="D24" i="4"/>
  <c r="I23" i="1"/>
  <c r="F23" i="4" s="1"/>
  <c r="D23"/>
  <c r="I22" i="1"/>
  <c r="D22" i="4"/>
  <c r="I21" i="1"/>
  <c r="D21" i="4"/>
  <c r="I20" i="1"/>
  <c r="D20" i="4"/>
  <c r="I19" i="1"/>
  <c r="D19" i="4"/>
  <c r="I17" i="1"/>
  <c r="D17" i="4"/>
  <c r="F17" s="1"/>
  <c r="I16" i="1"/>
  <c r="D16" i="4"/>
  <c r="I15" i="1"/>
  <c r="D15" i="4"/>
  <c r="F15" s="1"/>
  <c r="I14" i="1"/>
  <c r="D14" i="4"/>
  <c r="I13" i="1"/>
  <c r="D13" i="4"/>
  <c r="I12" i="1"/>
  <c r="D12" i="4"/>
  <c r="I11" i="1"/>
  <c r="D11" i="4"/>
  <c r="I10" i="1"/>
  <c r="F10" i="4" s="1"/>
  <c r="D10"/>
  <c r="I9" i="1"/>
  <c r="D9" i="4"/>
  <c r="I8" i="1"/>
  <c r="D8" i="4"/>
  <c r="I7" i="1"/>
  <c r="D7" i="4"/>
  <c r="I6" i="1"/>
  <c r="D6" i="4"/>
  <c r="H70" i="1"/>
  <c r="H74" s="1"/>
  <c r="H57"/>
  <c r="H61" s="1"/>
  <c r="AA61" i="8"/>
  <c r="D61" i="1"/>
  <c r="G47"/>
  <c r="AA47" i="8"/>
  <c r="D47" i="1"/>
  <c r="J49" i="8"/>
  <c r="J76" s="1"/>
  <c r="J78" s="1"/>
  <c r="J82" s="1"/>
  <c r="AA40"/>
  <c r="D40" i="1"/>
  <c r="G31"/>
  <c r="AA31" i="8"/>
  <c r="D31" i="1"/>
  <c r="AA18" i="8"/>
  <c r="D18" i="1"/>
  <c r="G40"/>
  <c r="G74"/>
  <c r="D74" i="4" s="1"/>
  <c r="F49" i="8"/>
  <c r="F76" s="1"/>
  <c r="F78" s="1"/>
  <c r="F82" s="1"/>
  <c r="G61" i="1"/>
  <c r="D61" i="4" s="1"/>
  <c r="E76" i="8"/>
  <c r="E78" s="1"/>
  <c r="E82" s="1"/>
  <c r="Q76"/>
  <c r="Q78" s="1"/>
  <c r="Q82" s="1"/>
  <c r="U76"/>
  <c r="U78" s="1"/>
  <c r="U82" s="1"/>
  <c r="N49"/>
  <c r="N76" s="1"/>
  <c r="N78" s="1"/>
  <c r="N82" s="1"/>
  <c r="T49"/>
  <c r="T76" s="1"/>
  <c r="T78" s="1"/>
  <c r="T82" s="1"/>
  <c r="S49"/>
  <c r="S76" s="1"/>
  <c r="S78" s="1"/>
  <c r="S82" s="1"/>
  <c r="R49"/>
  <c r="R76" s="1"/>
  <c r="R78" s="1"/>
  <c r="R82" s="1"/>
  <c r="M49"/>
  <c r="M76" s="1"/>
  <c r="M78" s="1"/>
  <c r="M82" s="1"/>
  <c r="Y48"/>
  <c r="K49"/>
  <c r="K76" s="1"/>
  <c r="K78" s="1"/>
  <c r="K82" s="1"/>
  <c r="G18" i="1"/>
  <c r="I49" i="9"/>
  <c r="I76" s="1"/>
  <c r="I78" s="1"/>
  <c r="I82" s="1"/>
  <c r="H49"/>
  <c r="H76" s="1"/>
  <c r="H78" s="1"/>
  <c r="H82" s="1"/>
  <c r="P49"/>
  <c r="P76" s="1"/>
  <c r="P78" s="1"/>
  <c r="P82" s="1"/>
  <c r="L49"/>
  <c r="L76" s="1"/>
  <c r="L78" s="1"/>
  <c r="L82" s="1"/>
  <c r="R49"/>
  <c r="R76" s="1"/>
  <c r="R78" s="1"/>
  <c r="R82" s="1"/>
  <c r="E49"/>
  <c r="E76" s="1"/>
  <c r="E78" s="1"/>
  <c r="E82" s="1"/>
  <c r="J49"/>
  <c r="J76" s="1"/>
  <c r="J78" s="1"/>
  <c r="J82" s="1"/>
  <c r="V49"/>
  <c r="V76" s="1"/>
  <c r="V78" s="1"/>
  <c r="V82" s="1"/>
  <c r="N49"/>
  <c r="N76" s="1"/>
  <c r="N78" s="1"/>
  <c r="N82" s="1"/>
  <c r="F49"/>
  <c r="F76" s="1"/>
  <c r="F78" s="1"/>
  <c r="F82" s="1"/>
  <c r="S49"/>
  <c r="S76" s="1"/>
  <c r="S78" s="1"/>
  <c r="S82" s="1"/>
  <c r="O49"/>
  <c r="O76" s="1"/>
  <c r="O78" s="1"/>
  <c r="O82" s="1"/>
  <c r="U49"/>
  <c r="U76" s="1"/>
  <c r="U78" s="1"/>
  <c r="U82" s="1"/>
  <c r="M49"/>
  <c r="M76" s="1"/>
  <c r="M78" s="1"/>
  <c r="M82" s="1"/>
  <c r="Q49"/>
  <c r="Q76" s="1"/>
  <c r="Q78" s="1"/>
  <c r="Q82" s="1"/>
  <c r="G49"/>
  <c r="G76" s="1"/>
  <c r="G78" s="1"/>
  <c r="G82" s="1"/>
  <c r="D49"/>
  <c r="D76" s="1"/>
  <c r="Z75"/>
  <c r="E75" i="4" s="1"/>
  <c r="Y49" i="9"/>
  <c r="Y76" s="1"/>
  <c r="Y78" s="1"/>
  <c r="Y82" s="1"/>
  <c r="F49" i="1"/>
  <c r="F76" s="1"/>
  <c r="F78" s="1"/>
  <c r="F82" s="1"/>
  <c r="K49" i="9"/>
  <c r="K76" s="1"/>
  <c r="K78" s="1"/>
  <c r="K82" s="1"/>
  <c r="Z48"/>
  <c r="E48" i="4" s="1"/>
  <c r="Z32" i="9"/>
  <c r="E32" i="4" s="1"/>
  <c r="H49" i="1"/>
  <c r="E76"/>
  <c r="E78" s="1"/>
  <c r="E82" s="1"/>
  <c r="L76" i="8"/>
  <c r="L78" s="1"/>
  <c r="L82" s="1"/>
  <c r="Y75"/>
  <c r="D75" i="1" s="1"/>
  <c r="Y32" i="8"/>
  <c r="I49"/>
  <c r="I76" s="1"/>
  <c r="I78" s="1"/>
  <c r="I82" s="1"/>
  <c r="Z49"/>
  <c r="F63" i="4" l="1"/>
  <c r="F55"/>
  <c r="F37"/>
  <c r="F12"/>
  <c r="F6"/>
  <c r="F80"/>
  <c r="F53"/>
  <c r="F35"/>
  <c r="F25"/>
  <c r="F8"/>
  <c r="F58"/>
  <c r="F56"/>
  <c r="F79"/>
  <c r="F28"/>
  <c r="F13"/>
  <c r="F77"/>
  <c r="F19"/>
  <c r="F39"/>
  <c r="F34"/>
  <c r="F33"/>
  <c r="F27"/>
  <c r="F21"/>
  <c r="F71"/>
  <c r="F68"/>
  <c r="F67"/>
  <c r="F65"/>
  <c r="F64"/>
  <c r="F60"/>
  <c r="F59"/>
  <c r="F50"/>
  <c r="F46"/>
  <c r="F38"/>
  <c r="F30"/>
  <c r="F24"/>
  <c r="F22"/>
  <c r="F20"/>
  <c r="F16"/>
  <c r="F14"/>
  <c r="F11"/>
  <c r="F9"/>
  <c r="F7"/>
  <c r="F73"/>
  <c r="I70" i="1"/>
  <c r="F70" i="4" s="1"/>
  <c r="F45"/>
  <c r="I47" i="1"/>
  <c r="D47" i="4"/>
  <c r="I40" i="1"/>
  <c r="D40" i="4"/>
  <c r="I31" i="1"/>
  <c r="D31" i="4"/>
  <c r="I18" i="1"/>
  <c r="D18" i="4"/>
  <c r="I61" i="1"/>
  <c r="I57"/>
  <c r="F57" i="4" s="1"/>
  <c r="I74" i="1"/>
  <c r="H75"/>
  <c r="H76" s="1"/>
  <c r="H78" s="1"/>
  <c r="H82" s="1"/>
  <c r="G48"/>
  <c r="AA48" i="8"/>
  <c r="D48" i="1"/>
  <c r="AA32" i="8"/>
  <c r="D32" i="1"/>
  <c r="G75"/>
  <c r="D75" i="4" s="1"/>
  <c r="G32" i="1"/>
  <c r="D32" i="4" s="1"/>
  <c r="Y49" i="8"/>
  <c r="Z49" i="9"/>
  <c r="E49" i="4" s="1"/>
  <c r="D78" i="9"/>
  <c r="Z76"/>
  <c r="E76" i="4" s="1"/>
  <c r="D78" i="8"/>
  <c r="Y76"/>
  <c r="D76" i="1" s="1"/>
  <c r="F40" i="4" l="1"/>
  <c r="F31"/>
  <c r="F47"/>
  <c r="F61"/>
  <c r="F18"/>
  <c r="F74"/>
  <c r="I48" i="1"/>
  <c r="D48" i="4"/>
  <c r="I75" i="1"/>
  <c r="G49"/>
  <c r="AA49" i="8"/>
  <c r="D49" i="1"/>
  <c r="I32"/>
  <c r="D82" i="9"/>
  <c r="Z82" s="1"/>
  <c r="E82" i="4" s="1"/>
  <c r="Z78" i="9"/>
  <c r="E78" i="4" s="1"/>
  <c r="D82" i="8"/>
  <c r="Y82" s="1"/>
  <c r="D82" i="1" s="1"/>
  <c r="Y78" i="8"/>
  <c r="D78" i="1" s="1"/>
  <c r="F48" i="4" l="1"/>
  <c r="F32"/>
  <c r="F75"/>
  <c r="I49" i="1"/>
  <c r="D49" i="4"/>
  <c r="G76" i="1"/>
  <c r="F49" i="4" l="1"/>
  <c r="F76" s="1"/>
  <c r="F78" s="1"/>
  <c r="F82" s="1"/>
  <c r="G78" i="1"/>
  <c r="D78" i="4" s="1"/>
  <c r="D76"/>
  <c r="I76" i="1"/>
  <c r="AA74" i="8"/>
  <c r="Z75"/>
  <c r="AA75" s="1"/>
  <c r="I78" i="1" l="1"/>
  <c r="G82"/>
  <c r="D82" i="4" s="1"/>
  <c r="Z76" i="8"/>
  <c r="I82" i="1" l="1"/>
  <c r="Z78" i="8"/>
  <c r="AA76"/>
  <c r="AA78" l="1"/>
  <c r="AA82" s="1"/>
  <c r="Z82"/>
</calcChain>
</file>

<file path=xl/sharedStrings.xml><?xml version="1.0" encoding="utf-8"?>
<sst xmlns="http://schemas.openxmlformats.org/spreadsheetml/2006/main" count="424" uniqueCount="130">
  <si>
    <t>介護保険事業収益</t>
    <rPh sb="0" eb="2">
      <t>カイゴ</t>
    </rPh>
    <rPh sb="2" eb="4">
      <t>ホケン</t>
    </rPh>
    <rPh sb="4" eb="6">
      <t>ジギョウ</t>
    </rPh>
    <rPh sb="6" eb="8">
      <t>シュウエキ</t>
    </rPh>
    <phoneticPr fontId="2"/>
  </si>
  <si>
    <t>老人福祉事業収益</t>
    <rPh sb="0" eb="2">
      <t>ロウジン</t>
    </rPh>
    <rPh sb="2" eb="4">
      <t>フクシ</t>
    </rPh>
    <rPh sb="4" eb="6">
      <t>ジギョウ</t>
    </rPh>
    <rPh sb="6" eb="8">
      <t>シュウエキ</t>
    </rPh>
    <phoneticPr fontId="2"/>
  </si>
  <si>
    <t>児童福祉事業収益</t>
    <rPh sb="0" eb="2">
      <t>ジドウ</t>
    </rPh>
    <rPh sb="2" eb="4">
      <t>フクシ</t>
    </rPh>
    <rPh sb="4" eb="6">
      <t>ジギョウ</t>
    </rPh>
    <rPh sb="6" eb="8">
      <t>シュウエキ</t>
    </rPh>
    <phoneticPr fontId="2"/>
  </si>
  <si>
    <t>保育事業収益</t>
    <rPh sb="0" eb="2">
      <t>ホイク</t>
    </rPh>
    <rPh sb="2" eb="4">
      <t>ジギョウ</t>
    </rPh>
    <rPh sb="4" eb="6">
      <t>シュウエキ</t>
    </rPh>
    <phoneticPr fontId="2"/>
  </si>
  <si>
    <t>就労支援事業収益</t>
    <rPh sb="0" eb="2">
      <t>シュウロウ</t>
    </rPh>
    <rPh sb="2" eb="4">
      <t>シエン</t>
    </rPh>
    <rPh sb="4" eb="6">
      <t>ジギョウ</t>
    </rPh>
    <rPh sb="6" eb="8">
      <t>シュウエキ</t>
    </rPh>
    <phoneticPr fontId="2"/>
  </si>
  <si>
    <t>障害福祉サービス等事業収益</t>
    <rPh sb="0" eb="2">
      <t>ショウガイ</t>
    </rPh>
    <rPh sb="2" eb="4">
      <t>フクシ</t>
    </rPh>
    <rPh sb="8" eb="9">
      <t>トウ</t>
    </rPh>
    <rPh sb="9" eb="11">
      <t>ジギョウ</t>
    </rPh>
    <rPh sb="11" eb="13">
      <t>シュウエキ</t>
    </rPh>
    <phoneticPr fontId="2"/>
  </si>
  <si>
    <t>生活保護事業収益</t>
    <rPh sb="0" eb="2">
      <t>セイカツ</t>
    </rPh>
    <rPh sb="2" eb="4">
      <t>ホゴ</t>
    </rPh>
    <rPh sb="4" eb="6">
      <t>ジギョウ</t>
    </rPh>
    <rPh sb="6" eb="8">
      <t>シュウエキ</t>
    </rPh>
    <phoneticPr fontId="2"/>
  </si>
  <si>
    <t>医療事業収益</t>
    <rPh sb="0" eb="2">
      <t>イリョウ</t>
    </rPh>
    <rPh sb="2" eb="4">
      <t>ジギョウ</t>
    </rPh>
    <rPh sb="4" eb="6">
      <t>シュウエキ</t>
    </rPh>
    <phoneticPr fontId="2"/>
  </si>
  <si>
    <t>その他の事業収益</t>
    <rPh sb="2" eb="3">
      <t>タ</t>
    </rPh>
    <rPh sb="4" eb="6">
      <t>ジギョウ</t>
    </rPh>
    <rPh sb="6" eb="8">
      <t>シュウエキ</t>
    </rPh>
    <phoneticPr fontId="2"/>
  </si>
  <si>
    <t>不動産賃貸業収益</t>
    <rPh sb="0" eb="3">
      <t>フドウサン</t>
    </rPh>
    <rPh sb="3" eb="5">
      <t>チンタイ</t>
    </rPh>
    <rPh sb="5" eb="6">
      <t>ギョウ</t>
    </rPh>
    <rPh sb="6" eb="8">
      <t>シュウエキ</t>
    </rPh>
    <phoneticPr fontId="2"/>
  </si>
  <si>
    <t>経常経費寄附金収益</t>
    <rPh sb="0" eb="2">
      <t>ケイジョウ</t>
    </rPh>
    <rPh sb="2" eb="4">
      <t>ケイヒ</t>
    </rPh>
    <rPh sb="4" eb="7">
      <t>キフキン</t>
    </rPh>
    <rPh sb="7" eb="9">
      <t>シュウエキ</t>
    </rPh>
    <phoneticPr fontId="2"/>
  </si>
  <si>
    <t>その他の収益</t>
    <rPh sb="2" eb="3">
      <t>タ</t>
    </rPh>
    <rPh sb="4" eb="6">
      <t>シュウエキ</t>
    </rPh>
    <phoneticPr fontId="2"/>
  </si>
  <si>
    <t>借入金利息補助金収益</t>
    <rPh sb="0" eb="2">
      <t>カリイレ</t>
    </rPh>
    <rPh sb="2" eb="3">
      <t>キン</t>
    </rPh>
    <rPh sb="3" eb="5">
      <t>リソク</t>
    </rPh>
    <rPh sb="5" eb="8">
      <t>ホジョキン</t>
    </rPh>
    <rPh sb="8" eb="10">
      <t>シュウエキ</t>
    </rPh>
    <phoneticPr fontId="2"/>
  </si>
  <si>
    <t>受取利息配当金収益</t>
    <rPh sb="0" eb="2">
      <t>ウケトリ</t>
    </rPh>
    <rPh sb="2" eb="4">
      <t>リソク</t>
    </rPh>
    <rPh sb="4" eb="7">
      <t>ハイトウキン</t>
    </rPh>
    <rPh sb="7" eb="9">
      <t>シュウエキ</t>
    </rPh>
    <phoneticPr fontId="2"/>
  </si>
  <si>
    <t>有価証券評価益</t>
    <rPh sb="0" eb="2">
      <t>ユウカ</t>
    </rPh>
    <rPh sb="2" eb="4">
      <t>ショウケン</t>
    </rPh>
    <rPh sb="4" eb="6">
      <t>ヒョウカ</t>
    </rPh>
    <rPh sb="6" eb="7">
      <t>エキ</t>
    </rPh>
    <phoneticPr fontId="2"/>
  </si>
  <si>
    <t>有価証券売却益</t>
    <rPh sb="0" eb="2">
      <t>ユウカ</t>
    </rPh>
    <rPh sb="2" eb="4">
      <t>ショウケン</t>
    </rPh>
    <rPh sb="4" eb="6">
      <t>バイキャク</t>
    </rPh>
    <rPh sb="6" eb="7">
      <t>エキ</t>
    </rPh>
    <phoneticPr fontId="2"/>
  </si>
  <si>
    <t>投資有価証券評価益</t>
    <rPh sb="0" eb="2">
      <t>トウシ</t>
    </rPh>
    <rPh sb="2" eb="4">
      <t>ユウカ</t>
    </rPh>
    <rPh sb="4" eb="6">
      <t>ショウケン</t>
    </rPh>
    <rPh sb="6" eb="8">
      <t>ヒョウカ</t>
    </rPh>
    <rPh sb="8" eb="9">
      <t>エキ</t>
    </rPh>
    <phoneticPr fontId="2"/>
  </si>
  <si>
    <t>投資有価証券売却益</t>
    <rPh sb="0" eb="2">
      <t>トウシ</t>
    </rPh>
    <rPh sb="2" eb="4">
      <t>ユウカ</t>
    </rPh>
    <rPh sb="4" eb="6">
      <t>ショウケン</t>
    </rPh>
    <rPh sb="6" eb="8">
      <t>バイキャク</t>
    </rPh>
    <rPh sb="8" eb="9">
      <t>エキ</t>
    </rPh>
    <phoneticPr fontId="2"/>
  </si>
  <si>
    <t>その他のサービス活動外収益</t>
    <rPh sb="2" eb="3">
      <t>タ</t>
    </rPh>
    <rPh sb="8" eb="10">
      <t>カツドウ</t>
    </rPh>
    <rPh sb="10" eb="11">
      <t>ソト</t>
    </rPh>
    <rPh sb="11" eb="13">
      <t>シュウエキ</t>
    </rPh>
    <phoneticPr fontId="2"/>
  </si>
  <si>
    <t>施設整備等補助金収益</t>
    <rPh sb="0" eb="2">
      <t>シセツ</t>
    </rPh>
    <rPh sb="2" eb="4">
      <t>セイビ</t>
    </rPh>
    <rPh sb="4" eb="5">
      <t>トウ</t>
    </rPh>
    <rPh sb="5" eb="8">
      <t>ホジョキン</t>
    </rPh>
    <rPh sb="8" eb="10">
      <t>シュウエキ</t>
    </rPh>
    <phoneticPr fontId="2"/>
  </si>
  <si>
    <t>施設整備等寄附金収益</t>
    <rPh sb="0" eb="2">
      <t>シセツ</t>
    </rPh>
    <rPh sb="2" eb="5">
      <t>セイビトウ</t>
    </rPh>
    <rPh sb="5" eb="8">
      <t>キフキン</t>
    </rPh>
    <rPh sb="8" eb="10">
      <t>シュウエキ</t>
    </rPh>
    <phoneticPr fontId="2"/>
  </si>
  <si>
    <t>長期運営資金借入金元金償還寄附金収益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ガンキン</t>
    </rPh>
    <rPh sb="11" eb="13">
      <t>ショウカン</t>
    </rPh>
    <rPh sb="13" eb="16">
      <t>キフキン</t>
    </rPh>
    <rPh sb="16" eb="18">
      <t>シュウエキ</t>
    </rPh>
    <phoneticPr fontId="2"/>
  </si>
  <si>
    <t>固定資産受贈額</t>
    <rPh sb="0" eb="2">
      <t>コテイ</t>
    </rPh>
    <rPh sb="2" eb="4">
      <t>シサン</t>
    </rPh>
    <rPh sb="4" eb="6">
      <t>ジュゾウ</t>
    </rPh>
    <rPh sb="6" eb="7">
      <t>ガク</t>
    </rPh>
    <phoneticPr fontId="2"/>
  </si>
  <si>
    <t>固定資産売却益</t>
    <rPh sb="0" eb="2">
      <t>コテイ</t>
    </rPh>
    <rPh sb="2" eb="4">
      <t>シサン</t>
    </rPh>
    <rPh sb="4" eb="6">
      <t>バイキャク</t>
    </rPh>
    <rPh sb="6" eb="7">
      <t>エキ</t>
    </rPh>
    <phoneticPr fontId="2"/>
  </si>
  <si>
    <t>事業区分間繰入金収益</t>
    <rPh sb="0" eb="2">
      <t>ジギョウ</t>
    </rPh>
    <rPh sb="2" eb="4">
      <t>クブン</t>
    </rPh>
    <rPh sb="4" eb="5">
      <t>アイダ</t>
    </rPh>
    <rPh sb="5" eb="7">
      <t>クリイレ</t>
    </rPh>
    <rPh sb="7" eb="8">
      <t>キン</t>
    </rPh>
    <rPh sb="8" eb="10">
      <t>シュウエキ</t>
    </rPh>
    <phoneticPr fontId="2"/>
  </si>
  <si>
    <t>拠点区分間繰入金収益</t>
    <rPh sb="0" eb="2">
      <t>キョテン</t>
    </rPh>
    <rPh sb="2" eb="4">
      <t>クブン</t>
    </rPh>
    <rPh sb="4" eb="5">
      <t>アイダ</t>
    </rPh>
    <rPh sb="5" eb="7">
      <t>クリイレ</t>
    </rPh>
    <rPh sb="7" eb="8">
      <t>キン</t>
    </rPh>
    <rPh sb="8" eb="10">
      <t>シュウエキ</t>
    </rPh>
    <phoneticPr fontId="2"/>
  </si>
  <si>
    <t>サービス区分間繰入金収益</t>
    <rPh sb="4" eb="6">
      <t>クブン</t>
    </rPh>
    <rPh sb="6" eb="7">
      <t>アイダ</t>
    </rPh>
    <rPh sb="7" eb="9">
      <t>クリイレ</t>
    </rPh>
    <rPh sb="9" eb="10">
      <t>キン</t>
    </rPh>
    <rPh sb="10" eb="12">
      <t>シュウエキ</t>
    </rPh>
    <phoneticPr fontId="2"/>
  </si>
  <si>
    <t>事業区分間固定資産移管収益</t>
    <rPh sb="0" eb="2">
      <t>ジギョウ</t>
    </rPh>
    <rPh sb="2" eb="4">
      <t>クブン</t>
    </rPh>
    <rPh sb="4" eb="5">
      <t>カン</t>
    </rPh>
    <rPh sb="5" eb="7">
      <t>コテイ</t>
    </rPh>
    <rPh sb="7" eb="9">
      <t>シサン</t>
    </rPh>
    <rPh sb="9" eb="11">
      <t>イカン</t>
    </rPh>
    <rPh sb="11" eb="13">
      <t>シュウエキ</t>
    </rPh>
    <phoneticPr fontId="2"/>
  </si>
  <si>
    <t>拠点区分間固定資産移管収益</t>
    <rPh sb="0" eb="2">
      <t>キョテン</t>
    </rPh>
    <rPh sb="2" eb="4">
      <t>クブン</t>
    </rPh>
    <rPh sb="4" eb="5">
      <t>カン</t>
    </rPh>
    <rPh sb="5" eb="7">
      <t>コテイ</t>
    </rPh>
    <rPh sb="7" eb="9">
      <t>シサン</t>
    </rPh>
    <rPh sb="9" eb="11">
      <t>イカン</t>
    </rPh>
    <rPh sb="11" eb="13">
      <t>シュウエキ</t>
    </rPh>
    <phoneticPr fontId="2"/>
  </si>
  <si>
    <t>その他の特別収益</t>
    <rPh sb="2" eb="3">
      <t>タ</t>
    </rPh>
    <rPh sb="4" eb="5">
      <t>トク</t>
    </rPh>
    <rPh sb="5" eb="6">
      <t>ベツ</t>
    </rPh>
    <rPh sb="6" eb="8">
      <t>シュウエキ</t>
    </rPh>
    <phoneticPr fontId="2"/>
  </si>
  <si>
    <t>サービス活動収益計（１）</t>
    <rPh sb="4" eb="6">
      <t>カツドウ</t>
    </rPh>
    <rPh sb="6" eb="8">
      <t>シュウエキ</t>
    </rPh>
    <rPh sb="8" eb="9">
      <t>ケイ</t>
    </rPh>
    <phoneticPr fontId="2"/>
  </si>
  <si>
    <t>人件費</t>
    <rPh sb="0" eb="3">
      <t>ジンケンヒ</t>
    </rPh>
    <phoneticPr fontId="2"/>
  </si>
  <si>
    <t>事業費</t>
    <rPh sb="0" eb="3">
      <t>ジギョウヒ</t>
    </rPh>
    <phoneticPr fontId="2"/>
  </si>
  <si>
    <t>事務費</t>
    <rPh sb="0" eb="3">
      <t>ジムヒ</t>
    </rPh>
    <phoneticPr fontId="2"/>
  </si>
  <si>
    <t>就労支援事業費用</t>
    <rPh sb="0" eb="2">
      <t>シュウロウ</t>
    </rPh>
    <rPh sb="2" eb="4">
      <t>シエン</t>
    </rPh>
    <rPh sb="4" eb="6">
      <t>ジギョウ</t>
    </rPh>
    <rPh sb="6" eb="8">
      <t>ヒヨウ</t>
    </rPh>
    <phoneticPr fontId="2"/>
  </si>
  <si>
    <t>授産事業費用</t>
    <rPh sb="0" eb="2">
      <t>ジュサン</t>
    </rPh>
    <rPh sb="2" eb="4">
      <t>ジギョウ</t>
    </rPh>
    <rPh sb="4" eb="6">
      <t>ヒヨウ</t>
    </rPh>
    <phoneticPr fontId="2"/>
  </si>
  <si>
    <t>〇〇費用</t>
    <rPh sb="2" eb="4">
      <t>ヒヨウ</t>
    </rPh>
    <phoneticPr fontId="2"/>
  </si>
  <si>
    <t>利用者負担軽減額</t>
    <rPh sb="0" eb="3">
      <t>リヨウシャ</t>
    </rPh>
    <rPh sb="3" eb="5">
      <t>フタン</t>
    </rPh>
    <rPh sb="5" eb="7">
      <t>ケイゲン</t>
    </rPh>
    <rPh sb="7" eb="8">
      <t>ガク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</si>
  <si>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</si>
  <si>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国庫補助金等特別積立金取崩額</t>
    <rPh sb="0" eb="2">
      <t>コッコ</t>
    </rPh>
    <rPh sb="2" eb="6">
      <t>ホジョキントウ</t>
    </rPh>
    <rPh sb="6" eb="7">
      <t>トク</t>
    </rPh>
    <rPh sb="7" eb="8">
      <t>ベツ</t>
    </rPh>
    <rPh sb="8" eb="10">
      <t>ツミタテ</t>
    </rPh>
    <rPh sb="10" eb="11">
      <t>キン</t>
    </rPh>
    <rPh sb="11" eb="12">
      <t>ト</t>
    </rPh>
    <rPh sb="12" eb="13">
      <t>クズ</t>
    </rPh>
    <rPh sb="13" eb="14">
      <t>ガク</t>
    </rPh>
    <phoneticPr fontId="2"/>
  </si>
  <si>
    <t>徴収不能額</t>
    <rPh sb="0" eb="2">
      <t>チョウシュウ</t>
    </rPh>
    <rPh sb="2" eb="4">
      <t>フノウ</t>
    </rPh>
    <rPh sb="4" eb="5">
      <t>ガク</t>
    </rPh>
    <phoneticPr fontId="2"/>
  </si>
  <si>
    <t>徴収不能引当金繰入</t>
    <rPh sb="0" eb="2">
      <t>チョウシュウ</t>
    </rPh>
    <rPh sb="2" eb="4">
      <t>フノウ</t>
    </rPh>
    <rPh sb="4" eb="6">
      <t>ヒキアテ</t>
    </rPh>
    <rPh sb="6" eb="7">
      <t>キン</t>
    </rPh>
    <rPh sb="7" eb="9">
      <t>クリイレ</t>
    </rPh>
    <phoneticPr fontId="2"/>
  </si>
  <si>
    <t>その他の費用</t>
    <rPh sb="2" eb="3">
      <t>タ</t>
    </rPh>
    <rPh sb="4" eb="6">
      <t>ヒヨウ</t>
    </rPh>
    <phoneticPr fontId="2"/>
  </si>
  <si>
    <t>サービス活動費用計（２）</t>
    <rPh sb="4" eb="6">
      <t>カツドウ</t>
    </rPh>
    <rPh sb="6" eb="8">
      <t>ヒヨウ</t>
    </rPh>
    <rPh sb="8" eb="9">
      <t>ケイ</t>
    </rPh>
    <phoneticPr fontId="2"/>
  </si>
  <si>
    <t>サービス活動増減差額（３）＝（１）－（２）</t>
    <rPh sb="4" eb="6">
      <t>カツドウ</t>
    </rPh>
    <rPh sb="6" eb="8">
      <t>ゾウゲン</t>
    </rPh>
    <rPh sb="8" eb="10">
      <t>サガク</t>
    </rPh>
    <phoneticPr fontId="2"/>
  </si>
  <si>
    <t>サービス活動外収益計（４）</t>
    <rPh sb="4" eb="6">
      <t>カツドウ</t>
    </rPh>
    <rPh sb="6" eb="7">
      <t>ソト</t>
    </rPh>
    <rPh sb="7" eb="9">
      <t>シュウエキ</t>
    </rPh>
    <rPh sb="9" eb="10">
      <t>ケイ</t>
    </rPh>
    <phoneticPr fontId="2"/>
  </si>
  <si>
    <t>支払利息</t>
    <rPh sb="0" eb="2">
      <t>シハライ</t>
    </rPh>
    <rPh sb="2" eb="4">
      <t>リソク</t>
    </rPh>
    <phoneticPr fontId="2"/>
  </si>
  <si>
    <t>有価証券評価損</t>
    <rPh sb="0" eb="2">
      <t>ユウカ</t>
    </rPh>
    <rPh sb="2" eb="4">
      <t>ショウケン</t>
    </rPh>
    <rPh sb="4" eb="6">
      <t>ヒョウカ</t>
    </rPh>
    <rPh sb="6" eb="7">
      <t>ソン</t>
    </rPh>
    <phoneticPr fontId="2"/>
  </si>
  <si>
    <t>有価証券売却損</t>
    <rPh sb="0" eb="2">
      <t>ユウカ</t>
    </rPh>
    <rPh sb="2" eb="4">
      <t>ショウケン</t>
    </rPh>
    <rPh sb="4" eb="6">
      <t>バイキャク</t>
    </rPh>
    <rPh sb="6" eb="7">
      <t>ソン</t>
    </rPh>
    <phoneticPr fontId="2"/>
  </si>
  <si>
    <t>投資有価証券評価損</t>
    <rPh sb="0" eb="2">
      <t>トウシ</t>
    </rPh>
    <rPh sb="2" eb="4">
      <t>ユウカ</t>
    </rPh>
    <rPh sb="4" eb="6">
      <t>ショウケン</t>
    </rPh>
    <rPh sb="6" eb="8">
      <t>ヒョウカ</t>
    </rPh>
    <rPh sb="8" eb="9">
      <t>ソン</t>
    </rPh>
    <phoneticPr fontId="2"/>
  </si>
  <si>
    <t>投資有価証券売却損</t>
    <rPh sb="0" eb="2">
      <t>トウシ</t>
    </rPh>
    <rPh sb="2" eb="4">
      <t>ユウカ</t>
    </rPh>
    <rPh sb="4" eb="6">
      <t>ショウケン</t>
    </rPh>
    <rPh sb="6" eb="8">
      <t>バイキャク</t>
    </rPh>
    <rPh sb="8" eb="9">
      <t>ソン</t>
    </rPh>
    <phoneticPr fontId="2"/>
  </si>
  <si>
    <t>その他のサービス活動外費用</t>
    <rPh sb="2" eb="3">
      <t>タ</t>
    </rPh>
    <rPh sb="8" eb="10">
      <t>カツドウ</t>
    </rPh>
    <rPh sb="10" eb="11">
      <t>ソト</t>
    </rPh>
    <rPh sb="11" eb="13">
      <t>ヒヨウ</t>
    </rPh>
    <phoneticPr fontId="2"/>
  </si>
  <si>
    <t>サービス活動外費用（５）</t>
    <rPh sb="4" eb="6">
      <t>カツドウ</t>
    </rPh>
    <rPh sb="6" eb="7">
      <t>ソト</t>
    </rPh>
    <rPh sb="7" eb="9">
      <t>ヒヨウ</t>
    </rPh>
    <phoneticPr fontId="2"/>
  </si>
  <si>
    <t>サービス活動外増減差額（６）＝（４）－（５）</t>
    <rPh sb="4" eb="6">
      <t>カツドウ</t>
    </rPh>
    <rPh sb="6" eb="7">
      <t>ソト</t>
    </rPh>
    <rPh sb="7" eb="9">
      <t>ゾウゲン</t>
    </rPh>
    <rPh sb="9" eb="11">
      <t>サガク</t>
    </rPh>
    <phoneticPr fontId="2"/>
  </si>
  <si>
    <t>経常増減差額（７）＝（３）+（６）</t>
    <rPh sb="0" eb="2">
      <t>ケイジョウ</t>
    </rPh>
    <rPh sb="2" eb="4">
      <t>ゾウゲン</t>
    </rPh>
    <rPh sb="4" eb="6">
      <t>サガク</t>
    </rPh>
    <phoneticPr fontId="2"/>
  </si>
  <si>
    <t>特別収益計（８）</t>
    <rPh sb="0" eb="1">
      <t>トク</t>
    </rPh>
    <rPh sb="1" eb="2">
      <t>ベツ</t>
    </rPh>
    <rPh sb="2" eb="4">
      <t>シュウエキ</t>
    </rPh>
    <rPh sb="4" eb="5">
      <t>ケイ</t>
    </rPh>
    <phoneticPr fontId="2"/>
  </si>
  <si>
    <t>基本金組入額</t>
    <rPh sb="0" eb="2">
      <t>キホン</t>
    </rPh>
    <rPh sb="2" eb="3">
      <t>キン</t>
    </rPh>
    <rPh sb="3" eb="5">
      <t>クミイ</t>
    </rPh>
    <rPh sb="5" eb="6">
      <t>ガク</t>
    </rPh>
    <phoneticPr fontId="2"/>
  </si>
  <si>
    <t>資産評価損</t>
    <rPh sb="0" eb="2">
      <t>シサン</t>
    </rPh>
    <rPh sb="2" eb="4">
      <t>ヒョウカ</t>
    </rPh>
    <rPh sb="4" eb="5">
      <t>ソン</t>
    </rPh>
    <phoneticPr fontId="2"/>
  </si>
  <si>
    <t>固定資産売却損・処分損</t>
    <rPh sb="0" eb="2">
      <t>コテイ</t>
    </rPh>
    <rPh sb="2" eb="4">
      <t>シサン</t>
    </rPh>
    <rPh sb="4" eb="6">
      <t>バイキャク</t>
    </rPh>
    <rPh sb="6" eb="7">
      <t>ソン</t>
    </rPh>
    <rPh sb="8" eb="10">
      <t>ショブン</t>
    </rPh>
    <rPh sb="10" eb="11">
      <t>ソン</t>
    </rPh>
    <phoneticPr fontId="2"/>
  </si>
  <si>
    <t>国庫補助金等特別積立金取崩額（除却等）</t>
    <rPh sb="0" eb="2">
      <t>コッコ</t>
    </rPh>
    <rPh sb="2" eb="5">
      <t>ホジョキン</t>
    </rPh>
    <rPh sb="5" eb="6">
      <t>トウ</t>
    </rPh>
    <rPh sb="6" eb="7">
      <t>トク</t>
    </rPh>
    <rPh sb="7" eb="8">
      <t>ベツ</t>
    </rPh>
    <rPh sb="8" eb="10">
      <t>ツミタテ</t>
    </rPh>
    <rPh sb="10" eb="11">
      <t>キン</t>
    </rPh>
    <rPh sb="11" eb="12">
      <t>ト</t>
    </rPh>
    <rPh sb="12" eb="13">
      <t>クズ</t>
    </rPh>
    <rPh sb="13" eb="14">
      <t>ガク</t>
    </rPh>
    <rPh sb="15" eb="17">
      <t>ジョキャク</t>
    </rPh>
    <rPh sb="17" eb="18">
      <t>トウ</t>
    </rPh>
    <phoneticPr fontId="2"/>
  </si>
  <si>
    <t>国庫補助金等特別積立金積立額</t>
    <rPh sb="0" eb="2">
      <t>コッコ</t>
    </rPh>
    <rPh sb="2" eb="5">
      <t>ホジョキン</t>
    </rPh>
    <rPh sb="5" eb="6">
      <t>トウ</t>
    </rPh>
    <rPh sb="6" eb="7">
      <t>トク</t>
    </rPh>
    <rPh sb="7" eb="8">
      <t>ベツ</t>
    </rPh>
    <rPh sb="8" eb="10">
      <t>ツミタテ</t>
    </rPh>
    <rPh sb="10" eb="11">
      <t>キン</t>
    </rPh>
    <rPh sb="11" eb="13">
      <t>ツミタテ</t>
    </rPh>
    <rPh sb="13" eb="14">
      <t>ガク</t>
    </rPh>
    <phoneticPr fontId="2"/>
  </si>
  <si>
    <t>災害損失</t>
    <rPh sb="0" eb="2">
      <t>サイガイ</t>
    </rPh>
    <rPh sb="2" eb="4">
      <t>ソンシツ</t>
    </rPh>
    <phoneticPr fontId="2"/>
  </si>
  <si>
    <t>事業区分間繰入金費用</t>
    <rPh sb="0" eb="2">
      <t>ジギョウ</t>
    </rPh>
    <rPh sb="2" eb="4">
      <t>クブン</t>
    </rPh>
    <rPh sb="4" eb="5">
      <t>アイダ</t>
    </rPh>
    <rPh sb="5" eb="7">
      <t>クリイレ</t>
    </rPh>
    <rPh sb="7" eb="8">
      <t>キン</t>
    </rPh>
    <rPh sb="8" eb="10">
      <t>ヒヨウ</t>
    </rPh>
    <phoneticPr fontId="2"/>
  </si>
  <si>
    <t>拠点区分間繰入金費用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ヒヨウ</t>
    </rPh>
    <phoneticPr fontId="2"/>
  </si>
  <si>
    <t>サービス区分間繰入金費用</t>
    <rPh sb="4" eb="6">
      <t>クブン</t>
    </rPh>
    <rPh sb="6" eb="7">
      <t>アイダ</t>
    </rPh>
    <rPh sb="7" eb="9">
      <t>クリイレ</t>
    </rPh>
    <rPh sb="9" eb="10">
      <t>キン</t>
    </rPh>
    <rPh sb="10" eb="12">
      <t>ヒヨウ</t>
    </rPh>
    <phoneticPr fontId="2"/>
  </si>
  <si>
    <t>事業区分間固定資産移管費用</t>
    <rPh sb="0" eb="2">
      <t>ジギョウ</t>
    </rPh>
    <rPh sb="2" eb="4">
      <t>クブン</t>
    </rPh>
    <rPh sb="4" eb="5">
      <t>アイダ</t>
    </rPh>
    <rPh sb="5" eb="7">
      <t>コテイ</t>
    </rPh>
    <rPh sb="7" eb="9">
      <t>シサン</t>
    </rPh>
    <rPh sb="9" eb="11">
      <t>イカン</t>
    </rPh>
    <rPh sb="11" eb="13">
      <t>ヒヨウ</t>
    </rPh>
    <phoneticPr fontId="2"/>
  </si>
  <si>
    <t>拠点区分間固定資産移管費用</t>
    <rPh sb="0" eb="2">
      <t>キョテン</t>
    </rPh>
    <rPh sb="2" eb="4">
      <t>クブン</t>
    </rPh>
    <rPh sb="4" eb="5">
      <t>カン</t>
    </rPh>
    <rPh sb="5" eb="7">
      <t>コテイ</t>
    </rPh>
    <rPh sb="7" eb="9">
      <t>シサン</t>
    </rPh>
    <rPh sb="9" eb="11">
      <t>イカン</t>
    </rPh>
    <rPh sb="11" eb="13">
      <t>ヒヨウ</t>
    </rPh>
    <phoneticPr fontId="2"/>
  </si>
  <si>
    <t>その他の特別損失</t>
    <rPh sb="2" eb="3">
      <t>タ</t>
    </rPh>
    <rPh sb="4" eb="5">
      <t>トク</t>
    </rPh>
    <rPh sb="5" eb="6">
      <t>ベツ</t>
    </rPh>
    <rPh sb="6" eb="8">
      <t>ソンシツ</t>
    </rPh>
    <phoneticPr fontId="2"/>
  </si>
  <si>
    <t>特別費用計（９）</t>
    <rPh sb="0" eb="1">
      <t>トク</t>
    </rPh>
    <rPh sb="1" eb="2">
      <t>ベツ</t>
    </rPh>
    <rPh sb="2" eb="4">
      <t>ヒヨウ</t>
    </rPh>
    <rPh sb="4" eb="5">
      <t>ケイ</t>
    </rPh>
    <phoneticPr fontId="2"/>
  </si>
  <si>
    <t>特別増減差額（１０）＝（８）－（９）</t>
    <rPh sb="0" eb="1">
      <t>トク</t>
    </rPh>
    <rPh sb="1" eb="2">
      <t>ベツ</t>
    </rPh>
    <rPh sb="2" eb="4">
      <t>ゾウゲン</t>
    </rPh>
    <rPh sb="4" eb="6">
      <t>サガク</t>
    </rPh>
    <phoneticPr fontId="2"/>
  </si>
  <si>
    <t>当期活動増減差額（１１）＝（７）+（１０）</t>
    <rPh sb="0" eb="2">
      <t>トウキ</t>
    </rPh>
    <rPh sb="2" eb="4">
      <t>カツドウ</t>
    </rPh>
    <rPh sb="4" eb="6">
      <t>ゾウゲン</t>
    </rPh>
    <rPh sb="6" eb="8">
      <t>サガク</t>
    </rPh>
    <phoneticPr fontId="2"/>
  </si>
  <si>
    <t>前期繰越活動収支差額（１２）</t>
    <rPh sb="0" eb="2">
      <t>ゼンキ</t>
    </rPh>
    <rPh sb="2" eb="4">
      <t>クリコシ</t>
    </rPh>
    <rPh sb="4" eb="6">
      <t>カツドウ</t>
    </rPh>
    <rPh sb="6" eb="8">
      <t>シュウシ</t>
    </rPh>
    <rPh sb="8" eb="10">
      <t>サガク</t>
    </rPh>
    <phoneticPr fontId="2"/>
  </si>
  <si>
    <t>当期末繰越活動増減差額（１３）＝（１１）+（１２）</t>
    <rPh sb="0" eb="1">
      <t>トウ</t>
    </rPh>
    <rPh sb="1" eb="3">
      <t>キマツ</t>
    </rPh>
    <rPh sb="3" eb="5">
      <t>クリコシ</t>
    </rPh>
    <rPh sb="5" eb="7">
      <t>カツドウ</t>
    </rPh>
    <rPh sb="7" eb="9">
      <t>ゾウゲン</t>
    </rPh>
    <rPh sb="9" eb="11">
      <t>サガク</t>
    </rPh>
    <phoneticPr fontId="2"/>
  </si>
  <si>
    <t>次期繰越活動増減差額（１７）＝（１３）+（１４）+（１５）－（１６）</t>
    <rPh sb="0" eb="2">
      <t>ジキ</t>
    </rPh>
    <rPh sb="2" eb="4">
      <t>クリコシ</t>
    </rPh>
    <rPh sb="4" eb="6">
      <t>カツドウ</t>
    </rPh>
    <rPh sb="6" eb="8">
      <t>ゾウゲン</t>
    </rPh>
    <rPh sb="8" eb="10">
      <t>サガク</t>
    </rPh>
    <phoneticPr fontId="2"/>
  </si>
  <si>
    <t>勘定科目</t>
    <rPh sb="0" eb="2">
      <t>カンジョウ</t>
    </rPh>
    <rPh sb="2" eb="4">
      <t>カモク</t>
    </rPh>
    <phoneticPr fontId="2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</si>
  <si>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</si>
  <si>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</si>
  <si>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収益事業</t>
    <rPh sb="0" eb="2">
      <t>シュウエキ</t>
    </rPh>
    <rPh sb="2" eb="4">
      <t>ジギョウ</t>
    </rPh>
    <phoneticPr fontId="2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</si>
  <si>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</si>
  <si>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</si>
  <si>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法人合計</t>
    <rPh sb="0" eb="2">
      <t>ホウジン</t>
    </rPh>
    <rPh sb="2" eb="4">
      <t>ゴウケイ</t>
    </rPh>
    <phoneticPr fontId="2"/>
  </si>
  <si>
    <t>収益</t>
    <rPh sb="0" eb="2">
      <t>シュウエキ</t>
    </rPh>
    <phoneticPr fontId="2"/>
  </si>
  <si>
    <t>費用</t>
    <rPh sb="0" eb="2">
      <t>ヒヨウ</t>
    </rPh>
    <phoneticPr fontId="2"/>
  </si>
  <si>
    <t>サービス活動増減の部</t>
    <rPh sb="4" eb="6">
      <t>カツドウ</t>
    </rPh>
    <rPh sb="6" eb="8">
      <t>ゾウゲン</t>
    </rPh>
    <rPh sb="9" eb="10">
      <t>ブ</t>
    </rPh>
    <phoneticPr fontId="2"/>
  </si>
  <si>
    <t>サービス活動外増減の部</t>
    <rPh sb="4" eb="6">
      <t>カツドウ</t>
    </rPh>
    <rPh sb="6" eb="7">
      <t>ソト</t>
    </rPh>
    <rPh sb="7" eb="9">
      <t>ゾウゲン</t>
    </rPh>
    <rPh sb="10" eb="11">
      <t>ブ</t>
    </rPh>
    <phoneticPr fontId="2"/>
  </si>
  <si>
    <t>特別増減の部</t>
    <rPh sb="0" eb="1">
      <t>トク</t>
    </rPh>
    <rPh sb="1" eb="2">
      <t>ベツ</t>
    </rPh>
    <rPh sb="2" eb="4">
      <t>ゾウゲン</t>
    </rPh>
    <rPh sb="5" eb="6">
      <t>ブ</t>
    </rPh>
    <phoneticPr fontId="2"/>
  </si>
  <si>
    <t>繰越活動増減差額の部</t>
    <rPh sb="0" eb="2">
      <t>クリコシ</t>
    </rPh>
    <rPh sb="2" eb="4">
      <t>カツドウ</t>
    </rPh>
    <rPh sb="4" eb="6">
      <t>ゾウゲン</t>
    </rPh>
    <rPh sb="6" eb="8">
      <t>サガク</t>
    </rPh>
    <rPh sb="9" eb="10">
      <t>ブ</t>
    </rPh>
    <phoneticPr fontId="2"/>
  </si>
  <si>
    <t>基本金取崩額（１４）</t>
    <rPh sb="0" eb="2">
      <t>キホン</t>
    </rPh>
    <rPh sb="2" eb="3">
      <t>キン</t>
    </rPh>
    <rPh sb="3" eb="4">
      <t>ト</t>
    </rPh>
    <rPh sb="4" eb="5">
      <t>クズ</t>
    </rPh>
    <rPh sb="5" eb="6">
      <t>ガク</t>
    </rPh>
    <phoneticPr fontId="2"/>
  </si>
  <si>
    <t>その他の積立金取崩額（１５）</t>
    <rPh sb="2" eb="3">
      <t>タ</t>
    </rPh>
    <rPh sb="4" eb="6">
      <t>ツミタテ</t>
    </rPh>
    <rPh sb="6" eb="7">
      <t>キン</t>
    </rPh>
    <rPh sb="7" eb="9">
      <t>トリクズシ</t>
    </rPh>
    <rPh sb="9" eb="10">
      <t>ガク</t>
    </rPh>
    <phoneticPr fontId="2"/>
  </si>
  <si>
    <t>その他の積立金積立額（１６）</t>
    <rPh sb="2" eb="3">
      <t>タ</t>
    </rPh>
    <rPh sb="4" eb="6">
      <t>ツミタテ</t>
    </rPh>
    <rPh sb="6" eb="7">
      <t>キン</t>
    </rPh>
    <rPh sb="7" eb="9">
      <t>ツミタテ</t>
    </rPh>
    <rPh sb="9" eb="10">
      <t>ガク</t>
    </rPh>
    <phoneticPr fontId="2"/>
  </si>
  <si>
    <t>事業活動内訳表</t>
    <rPh sb="0" eb="2">
      <t>ジギョウ</t>
    </rPh>
    <rPh sb="2" eb="4">
      <t>カツドウ</t>
    </rPh>
    <rPh sb="4" eb="6">
      <t>ウチワケ</t>
    </rPh>
    <rPh sb="6" eb="7">
      <t>ヒョウ</t>
    </rPh>
    <phoneticPr fontId="2"/>
  </si>
  <si>
    <t>（自）平成26年4月1日　（至）平成27年3月31日</t>
    <rPh sb="1" eb="2">
      <t>ジ</t>
    </rPh>
    <rPh sb="3" eb="5">
      <t>ヘイセイ</t>
    </rPh>
    <rPh sb="7" eb="8">
      <t>ネン</t>
    </rPh>
    <rPh sb="9" eb="10">
      <t>ガツ</t>
    </rPh>
    <rPh sb="11" eb="12">
      <t>ニチ</t>
    </rPh>
    <rPh sb="14" eb="15">
      <t>イタ</t>
    </rPh>
    <rPh sb="16" eb="18">
      <t>ヘイセイ</t>
    </rPh>
    <rPh sb="20" eb="21">
      <t>ネン</t>
    </rPh>
    <rPh sb="22" eb="23">
      <t>ガツ</t>
    </rPh>
    <rPh sb="25" eb="26">
      <t>ニチ</t>
    </rPh>
    <phoneticPr fontId="2"/>
  </si>
  <si>
    <t>（単位：円）</t>
    <rPh sb="1" eb="3">
      <t>タンイ</t>
    </rPh>
    <rPh sb="4" eb="5">
      <t>エン</t>
    </rPh>
    <phoneticPr fontId="2"/>
  </si>
  <si>
    <t>事業活動計算書</t>
    <rPh sb="0" eb="2">
      <t>ジギョウ</t>
    </rPh>
    <rPh sb="2" eb="4">
      <t>カツドウ</t>
    </rPh>
    <rPh sb="4" eb="7">
      <t>ケイサンショ</t>
    </rPh>
    <phoneticPr fontId="2"/>
  </si>
  <si>
    <t>当年度決算（Ａ）</t>
    <rPh sb="0" eb="1">
      <t>トウ</t>
    </rPh>
    <rPh sb="1" eb="3">
      <t>ネンド</t>
    </rPh>
    <rPh sb="3" eb="5">
      <t>ケッサン</t>
    </rPh>
    <phoneticPr fontId="2"/>
  </si>
  <si>
    <t>前年度決算（Ｂ）</t>
    <rPh sb="0" eb="3">
      <t>ゼンネンド</t>
    </rPh>
    <rPh sb="3" eb="5">
      <t>ケッサン</t>
    </rPh>
    <phoneticPr fontId="2"/>
  </si>
  <si>
    <t>増減（Ａ）－（Ｂ）</t>
    <rPh sb="0" eb="2">
      <t>ゾウゲン</t>
    </rPh>
    <phoneticPr fontId="2"/>
  </si>
  <si>
    <t>第2号の1様式</t>
    <rPh sb="0" eb="1">
      <t>ダイ</t>
    </rPh>
    <rPh sb="2" eb="3">
      <t>ゴウ</t>
    </rPh>
    <rPh sb="5" eb="7">
      <t>ヨウシキ</t>
    </rPh>
    <phoneticPr fontId="2"/>
  </si>
  <si>
    <t>本部</t>
    <rPh sb="0" eb="2">
      <t>ホンブ</t>
    </rPh>
    <phoneticPr fontId="2"/>
  </si>
  <si>
    <t>社会福祉法人　函館共愛会</t>
    <rPh sb="0" eb="2">
      <t>シャカイ</t>
    </rPh>
    <rPh sb="2" eb="4">
      <t>フクシ</t>
    </rPh>
    <rPh sb="4" eb="6">
      <t>ホウジン</t>
    </rPh>
    <rPh sb="7" eb="9">
      <t>ハコダテ</t>
    </rPh>
    <rPh sb="9" eb="11">
      <t>キョウアイ</t>
    </rPh>
    <rPh sb="11" eb="12">
      <t>カイ</t>
    </rPh>
    <phoneticPr fontId="2"/>
  </si>
  <si>
    <t>みなみかやべ荘</t>
    <rPh sb="6" eb="7">
      <t>ソウ</t>
    </rPh>
    <phoneticPr fontId="2"/>
  </si>
  <si>
    <t>愛泉寮</t>
    <rPh sb="0" eb="1">
      <t>アイ</t>
    </rPh>
    <rPh sb="1" eb="2">
      <t>イズミ</t>
    </rPh>
    <rPh sb="2" eb="3">
      <t>リョウ</t>
    </rPh>
    <phoneticPr fontId="2"/>
  </si>
  <si>
    <t>知内しおさい園</t>
    <rPh sb="0" eb="2">
      <t>シリウチ</t>
    </rPh>
    <rPh sb="6" eb="7">
      <t>エン</t>
    </rPh>
    <phoneticPr fontId="2"/>
  </si>
  <si>
    <t>知内しおさい園ケアハウス</t>
    <rPh sb="0" eb="2">
      <t>シリウチ</t>
    </rPh>
    <rPh sb="6" eb="7">
      <t>エン</t>
    </rPh>
    <phoneticPr fontId="2"/>
  </si>
  <si>
    <t>函館市入舟</t>
    <rPh sb="0" eb="2">
      <t>ハコダテ</t>
    </rPh>
    <rPh sb="2" eb="3">
      <t>シ</t>
    </rPh>
    <rPh sb="3" eb="4">
      <t>ハイ</t>
    </rPh>
    <rPh sb="4" eb="5">
      <t>フネ</t>
    </rPh>
    <phoneticPr fontId="2"/>
  </si>
  <si>
    <t>まろにえ</t>
    <phoneticPr fontId="2"/>
  </si>
  <si>
    <t>駒止保育園</t>
    <rPh sb="0" eb="1">
      <t>コマ</t>
    </rPh>
    <rPh sb="1" eb="2">
      <t>ドメ</t>
    </rPh>
    <rPh sb="2" eb="5">
      <t>ホイクエン</t>
    </rPh>
    <phoneticPr fontId="2"/>
  </si>
  <si>
    <t>亀田保育園</t>
    <rPh sb="0" eb="2">
      <t>カメダ</t>
    </rPh>
    <rPh sb="2" eb="5">
      <t>ホイクエン</t>
    </rPh>
    <phoneticPr fontId="2"/>
  </si>
  <si>
    <t>高盛保育園</t>
    <rPh sb="0" eb="1">
      <t>タカ</t>
    </rPh>
    <rPh sb="1" eb="2">
      <t>モリ</t>
    </rPh>
    <rPh sb="2" eb="5">
      <t>ホイクエン</t>
    </rPh>
    <phoneticPr fontId="2"/>
  </si>
  <si>
    <t>谷地頭保育園</t>
    <rPh sb="0" eb="3">
      <t>ヤチガシラ</t>
    </rPh>
    <rPh sb="3" eb="6">
      <t>ホイクエン</t>
    </rPh>
    <phoneticPr fontId="2"/>
  </si>
  <si>
    <t>中央保育園</t>
    <rPh sb="0" eb="2">
      <t>チュウオウ</t>
    </rPh>
    <rPh sb="2" eb="5">
      <t>ホイクエン</t>
    </rPh>
    <phoneticPr fontId="2"/>
  </si>
  <si>
    <t>千才保育園</t>
    <rPh sb="0" eb="2">
      <t>センサイ</t>
    </rPh>
    <rPh sb="2" eb="5">
      <t>ホイクエン</t>
    </rPh>
    <phoneticPr fontId="2"/>
  </si>
  <si>
    <t>ゆりかご保育園</t>
    <rPh sb="4" eb="7">
      <t>ホイクエン</t>
    </rPh>
    <phoneticPr fontId="2"/>
  </si>
  <si>
    <t>駒場保育園</t>
    <rPh sb="0" eb="2">
      <t>コマバ</t>
    </rPh>
    <rPh sb="2" eb="5">
      <t>ホイクエン</t>
    </rPh>
    <phoneticPr fontId="2"/>
  </si>
  <si>
    <t>つくし保育園</t>
    <rPh sb="3" eb="6">
      <t>ホイクエン</t>
    </rPh>
    <phoneticPr fontId="2"/>
  </si>
  <si>
    <t>鍛治さくら保育園</t>
    <rPh sb="0" eb="2">
      <t>カジ</t>
    </rPh>
    <rPh sb="5" eb="8">
      <t>ホイクエン</t>
    </rPh>
    <phoneticPr fontId="2"/>
  </si>
  <si>
    <t>赤川保育園</t>
    <rPh sb="0" eb="2">
      <t>アカガワ</t>
    </rPh>
    <rPh sb="2" eb="5">
      <t>ホイクエン</t>
    </rPh>
    <phoneticPr fontId="2"/>
  </si>
  <si>
    <t>共愛会病院</t>
    <rPh sb="0" eb="2">
      <t>キョウアイ</t>
    </rPh>
    <rPh sb="2" eb="3">
      <t>カイ</t>
    </rPh>
    <rPh sb="3" eb="5">
      <t>ビョウイン</t>
    </rPh>
    <phoneticPr fontId="2"/>
  </si>
  <si>
    <t>共愛会病院訪問看護</t>
    <rPh sb="0" eb="2">
      <t>キョウアイ</t>
    </rPh>
    <rPh sb="2" eb="3">
      <t>カイ</t>
    </rPh>
    <rPh sb="3" eb="5">
      <t>ビョウイン</t>
    </rPh>
    <rPh sb="5" eb="7">
      <t>ホウモン</t>
    </rPh>
    <rPh sb="7" eb="9">
      <t>カンゴ</t>
    </rPh>
    <phoneticPr fontId="2"/>
  </si>
  <si>
    <t>共愛会病院定期巡回</t>
    <rPh sb="0" eb="2">
      <t>キョウアイ</t>
    </rPh>
    <rPh sb="2" eb="3">
      <t>カイ</t>
    </rPh>
    <rPh sb="3" eb="5">
      <t>ビョウイン</t>
    </rPh>
    <rPh sb="5" eb="7">
      <t>テイキ</t>
    </rPh>
    <rPh sb="7" eb="9">
      <t>ジュンカイ</t>
    </rPh>
    <phoneticPr fontId="2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</si>
  <si>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</si>
  <si>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</si>
  <si>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事業区分合計</t>
    <rPh sb="0" eb="2">
      <t>ジギョウ</t>
    </rPh>
    <rPh sb="2" eb="4">
      <t>クブン</t>
    </rPh>
    <rPh sb="4" eb="6">
      <t>ゴウケイ</t>
    </rPh>
    <phoneticPr fontId="2"/>
  </si>
  <si>
    <t>社会福祉法人　函館共愛会</t>
    <rPh sb="0" eb="2">
      <t>シャカイ</t>
    </rPh>
    <rPh sb="2" eb="4">
      <t>フクシ</t>
    </rPh>
    <rPh sb="4" eb="6">
      <t>ホウジン</t>
    </rPh>
    <rPh sb="7" eb="9">
      <t>ハコダテ</t>
    </rPh>
    <rPh sb="9" eb="11">
      <t>キョウアイ</t>
    </rPh>
    <rPh sb="11" eb="12">
      <t>カイ</t>
    </rPh>
    <phoneticPr fontId="2"/>
  </si>
  <si>
    <t>（単位：円）</t>
    <rPh sb="1" eb="3">
      <t>タンイ</t>
    </rPh>
    <rPh sb="4" eb="5">
      <t>エン</t>
    </rPh>
    <phoneticPr fontId="2"/>
  </si>
  <si>
    <t>第2号の3様式</t>
    <rPh sb="0" eb="1">
      <t>ダイ</t>
    </rPh>
    <rPh sb="2" eb="3">
      <t>ゴウ</t>
    </rPh>
    <rPh sb="5" eb="7">
      <t>ヨウシキ</t>
    </rPh>
    <phoneticPr fontId="2"/>
  </si>
  <si>
    <t>第2号の2様式</t>
    <rPh sb="0" eb="1">
      <t>ダイ</t>
    </rPh>
    <rPh sb="2" eb="3">
      <t>ゴウ</t>
    </rPh>
    <rPh sb="5" eb="7">
      <t>ヨウシキ</t>
    </rPh>
    <phoneticPr fontId="2"/>
  </si>
  <si>
    <t>(自）平成26年4月1日　（至）平成27年3月31日</t>
    <rPh sb="1" eb="2">
      <t>ジ</t>
    </rPh>
    <rPh sb="3" eb="5">
      <t>ヘイセイ</t>
    </rPh>
    <rPh sb="7" eb="8">
      <t>ネン</t>
    </rPh>
    <rPh sb="9" eb="10">
      <t>ガツ</t>
    </rPh>
    <rPh sb="11" eb="12">
      <t>ニチ</t>
    </rPh>
    <rPh sb="14" eb="15">
      <t>イタ</t>
    </rPh>
    <rPh sb="16" eb="18">
      <t>ヘイセイ</t>
    </rPh>
    <rPh sb="20" eb="21">
      <t>ネン</t>
    </rPh>
    <rPh sb="22" eb="23">
      <t>ガツ</t>
    </rPh>
    <rPh sb="25" eb="26">
      <t>ニチ</t>
    </rPh>
    <phoneticPr fontId="2"/>
  </si>
  <si>
    <t>　社会福祉事業区分　事業活動内訳表</t>
    <rPh sb="1" eb="3">
      <t>シャカイ</t>
    </rPh>
    <rPh sb="3" eb="5">
      <t>フクシ</t>
    </rPh>
    <rPh sb="5" eb="7">
      <t>ジギョウ</t>
    </rPh>
    <rPh sb="7" eb="9">
      <t>クブン</t>
    </rPh>
    <rPh sb="10" eb="12">
      <t>ジギョウ</t>
    </rPh>
    <rPh sb="12" eb="14">
      <t>カツドウ</t>
    </rPh>
    <rPh sb="14" eb="16">
      <t>ウチワケ</t>
    </rPh>
    <rPh sb="16" eb="17">
      <t>ヒョウ</t>
    </rPh>
    <phoneticPr fontId="2"/>
  </si>
  <si>
    <t>前年度決算額</t>
    <rPh sb="0" eb="2">
      <t>ゼンネン</t>
    </rPh>
    <rPh sb="2" eb="3">
      <t>ド</t>
    </rPh>
    <rPh sb="3" eb="5">
      <t>ケッサン</t>
    </rPh>
    <rPh sb="5" eb="6">
      <t>ガク</t>
    </rPh>
    <phoneticPr fontId="2"/>
  </si>
</sst>
</file>

<file path=xl/styles.xml><?xml version="1.0" encoding="utf-8"?>
<styleSheet xmlns="http://schemas.openxmlformats.org/spreadsheetml/2006/main">
  <numFmts count="1">
    <numFmt numFmtId="176" formatCode="#,##0;&quot;△ &quot;#,##0"/>
  </numFmts>
  <fonts count="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38" fontId="0" fillId="0" borderId="0" xfId="1" applyFont="1" applyAlignment="1">
      <alignment vertical="center" shrinkToFit="1"/>
    </xf>
    <xf numFmtId="38" fontId="0" fillId="0" borderId="0" xfId="1" applyFont="1" applyAlignment="1">
      <alignment horizontal="center" vertical="center" shrinkToFit="1"/>
    </xf>
    <xf numFmtId="38" fontId="0" fillId="0" borderId="0" xfId="1" applyFont="1" applyAlignment="1">
      <alignment vertical="center" textRotation="255" shrinkToFit="1"/>
    </xf>
    <xf numFmtId="38" fontId="0" fillId="0" borderId="1" xfId="1" applyFont="1" applyBorder="1" applyAlignment="1">
      <alignment horizontal="center" vertical="center" shrinkToFit="1"/>
    </xf>
    <xf numFmtId="38" fontId="0" fillId="0" borderId="9" xfId="1" applyFont="1" applyBorder="1" applyAlignment="1">
      <alignment vertical="center" shrinkToFit="1"/>
    </xf>
    <xf numFmtId="38" fontId="0" fillId="0" borderId="11" xfId="1" applyFont="1" applyBorder="1" applyAlignment="1">
      <alignment vertical="center" shrinkToFit="1"/>
    </xf>
    <xf numFmtId="38" fontId="0" fillId="0" borderId="0" xfId="1" applyFont="1" applyAlignment="1">
      <alignment horizontal="right" vertical="center" shrinkToFit="1"/>
    </xf>
    <xf numFmtId="38" fontId="4" fillId="0" borderId="0" xfId="1" applyFont="1" applyAlignment="1">
      <alignment vertical="center" shrinkToFit="1"/>
    </xf>
    <xf numFmtId="38" fontId="0" fillId="0" borderId="11" xfId="1" applyFont="1" applyFill="1" applyBorder="1" applyAlignment="1">
      <alignment vertical="center" shrinkToFit="1"/>
    </xf>
    <xf numFmtId="38" fontId="0" fillId="0" borderId="0" xfId="1" applyFont="1" applyFill="1" applyAlignment="1">
      <alignment vertical="center" textRotation="255" shrinkToFit="1"/>
    </xf>
    <xf numFmtId="38" fontId="0" fillId="0" borderId="0" xfId="1" applyFont="1" applyFill="1" applyAlignment="1">
      <alignment vertical="center" shrinkToFit="1"/>
    </xf>
    <xf numFmtId="38" fontId="3" fillId="0" borderId="0" xfId="1" applyFont="1" applyFill="1" applyAlignment="1">
      <alignment vertical="center" shrinkToFit="1"/>
    </xf>
    <xf numFmtId="38" fontId="3" fillId="0" borderId="0" xfId="1" applyFont="1" applyFill="1" applyAlignment="1">
      <alignment horizontal="center" vertical="center" shrinkToFit="1"/>
    </xf>
    <xf numFmtId="38" fontId="4" fillId="0" borderId="0" xfId="1" applyFont="1" applyFill="1" applyAlignment="1">
      <alignment vertical="center" shrinkToFit="1"/>
    </xf>
    <xf numFmtId="38" fontId="4" fillId="0" borderId="0" xfId="1" applyFont="1" applyFill="1" applyAlignment="1">
      <alignment horizontal="center" vertical="center" shrinkToFit="1"/>
    </xf>
    <xf numFmtId="38" fontId="0" fillId="0" borderId="0" xfId="1" applyFont="1" applyFill="1" applyBorder="1" applyAlignment="1">
      <alignment vertical="center" shrinkToFit="1"/>
    </xf>
    <xf numFmtId="38" fontId="0" fillId="0" borderId="1" xfId="1" applyFont="1" applyFill="1" applyBorder="1" applyAlignment="1">
      <alignment horizontal="center" vertical="center" shrinkToFit="1"/>
    </xf>
    <xf numFmtId="38" fontId="0" fillId="0" borderId="0" xfId="1" applyFont="1" applyFill="1" applyAlignment="1">
      <alignment horizontal="center" vertical="center" shrinkToFit="1"/>
    </xf>
    <xf numFmtId="38" fontId="0" fillId="0" borderId="9" xfId="1" applyFont="1" applyFill="1" applyBorder="1" applyAlignment="1">
      <alignment vertical="center" shrinkToFit="1"/>
    </xf>
    <xf numFmtId="176" fontId="0" fillId="0" borderId="3" xfId="1" applyNumberFormat="1" applyFont="1" applyFill="1" applyBorder="1" applyAlignment="1">
      <alignment vertical="center" shrinkToFit="1"/>
    </xf>
    <xf numFmtId="176" fontId="0" fillId="0" borderId="11" xfId="1" applyNumberFormat="1" applyFont="1" applyFill="1" applyBorder="1" applyAlignment="1">
      <alignment vertical="center" shrinkToFit="1"/>
    </xf>
    <xf numFmtId="176" fontId="0" fillId="0" borderId="1" xfId="1" applyNumberFormat="1" applyFont="1" applyFill="1" applyBorder="1" applyAlignment="1">
      <alignment vertical="center" shrinkToFit="1"/>
    </xf>
    <xf numFmtId="176" fontId="0" fillId="0" borderId="14" xfId="1" applyNumberFormat="1" applyFont="1" applyFill="1" applyBorder="1" applyAlignment="1">
      <alignment vertical="center" shrinkToFit="1"/>
    </xf>
    <xf numFmtId="176" fontId="0" fillId="0" borderId="3" xfId="1" applyNumberFormat="1" applyFont="1" applyBorder="1" applyAlignment="1">
      <alignment vertical="center" shrinkToFit="1"/>
    </xf>
    <xf numFmtId="176" fontId="0" fillId="0" borderId="11" xfId="1" applyNumberFormat="1" applyFont="1" applyBorder="1" applyAlignment="1">
      <alignment vertical="center" shrinkToFit="1"/>
    </xf>
    <xf numFmtId="176" fontId="0" fillId="0" borderId="1" xfId="1" applyNumberFormat="1" applyFont="1" applyBorder="1" applyAlignment="1">
      <alignment vertical="center" shrinkToFit="1"/>
    </xf>
    <xf numFmtId="176" fontId="0" fillId="0" borderId="14" xfId="1" applyNumberFormat="1" applyFont="1" applyBorder="1" applyAlignment="1">
      <alignment vertical="center" shrinkToFit="1"/>
    </xf>
    <xf numFmtId="38" fontId="0" fillId="0" borderId="2" xfId="1" applyFont="1" applyBorder="1" applyAlignment="1">
      <alignment horizontal="center" vertical="center" textRotation="255" shrinkToFit="1"/>
    </xf>
    <xf numFmtId="38" fontId="0" fillId="0" borderId="3" xfId="1" applyFont="1" applyBorder="1" applyAlignment="1">
      <alignment horizontal="center" vertical="center" textRotation="255" shrinkToFit="1"/>
    </xf>
    <xf numFmtId="38" fontId="0" fillId="0" borderId="4" xfId="1" applyFont="1" applyBorder="1" applyAlignment="1">
      <alignment horizontal="center" vertical="center" textRotation="255" shrinkToFit="1"/>
    </xf>
    <xf numFmtId="38" fontId="3" fillId="0" borderId="0" xfId="1" applyFont="1" applyAlignment="1">
      <alignment horizontal="center" vertical="center" shrinkToFit="1"/>
    </xf>
    <xf numFmtId="38" fontId="4" fillId="0" borderId="0" xfId="1" applyFont="1" applyAlignment="1">
      <alignment horizontal="center" vertical="center" shrinkToFit="1"/>
    </xf>
    <xf numFmtId="38" fontId="0" fillId="0" borderId="5" xfId="1" applyFont="1" applyBorder="1" applyAlignment="1">
      <alignment horizontal="center" vertical="center" shrinkToFit="1"/>
    </xf>
    <xf numFmtId="38" fontId="0" fillId="0" borderId="6" xfId="1" applyFont="1" applyBorder="1" applyAlignment="1">
      <alignment horizontal="center" vertical="center" shrinkToFit="1"/>
    </xf>
    <xf numFmtId="38" fontId="0" fillId="0" borderId="7" xfId="1" applyFont="1" applyBorder="1" applyAlignment="1">
      <alignment horizontal="center" vertical="center" shrinkToFit="1"/>
    </xf>
    <xf numFmtId="38" fontId="0" fillId="0" borderId="15" xfId="1" applyFont="1" applyBorder="1" applyAlignment="1">
      <alignment horizontal="right" vertical="center" shrinkToFit="1"/>
    </xf>
    <xf numFmtId="38" fontId="0" fillId="0" borderId="15" xfId="1" applyFont="1" applyBorder="1" applyAlignment="1">
      <alignment horizontal="left" vertical="center" shrinkToFit="1"/>
    </xf>
    <xf numFmtId="38" fontId="0" fillId="0" borderId="8" xfId="1" applyFont="1" applyBorder="1" applyAlignment="1">
      <alignment horizontal="left" vertical="center" shrinkToFit="1"/>
    </xf>
    <xf numFmtId="38" fontId="0" fillId="0" borderId="10" xfId="1" applyFont="1" applyBorder="1" applyAlignment="1">
      <alignment horizontal="left" vertical="center" shrinkToFit="1"/>
    </xf>
    <xf numFmtId="38" fontId="0" fillId="0" borderId="5" xfId="1" applyFont="1" applyBorder="1" applyAlignment="1">
      <alignment horizontal="left" vertical="center" shrinkToFit="1"/>
    </xf>
    <xf numFmtId="38" fontId="0" fillId="0" borderId="7" xfId="1" applyFont="1" applyBorder="1" applyAlignment="1">
      <alignment horizontal="left" vertical="center" shrinkToFit="1"/>
    </xf>
    <xf numFmtId="38" fontId="0" fillId="0" borderId="12" xfId="1" applyFont="1" applyBorder="1" applyAlignment="1">
      <alignment horizontal="left" vertical="center" shrinkToFit="1"/>
    </xf>
    <xf numFmtId="38" fontId="0" fillId="0" borderId="13" xfId="1" applyFont="1" applyBorder="1" applyAlignment="1">
      <alignment horizontal="left" vertical="center" shrinkToFit="1"/>
    </xf>
    <xf numFmtId="38" fontId="0" fillId="0" borderId="15" xfId="1" applyFont="1" applyFill="1" applyBorder="1" applyAlignment="1">
      <alignment horizontal="left" vertical="center" shrinkToFit="1"/>
    </xf>
    <xf numFmtId="38" fontId="0" fillId="0" borderId="0" xfId="1" applyFont="1" applyFill="1" applyAlignment="1">
      <alignment horizontal="right" vertical="center" shrinkToFit="1"/>
    </xf>
    <xf numFmtId="38" fontId="3" fillId="0" borderId="0" xfId="1" applyFont="1" applyFill="1" applyAlignment="1">
      <alignment horizontal="center" vertical="center" shrinkToFit="1"/>
    </xf>
    <xf numFmtId="38" fontId="4" fillId="0" borderId="0" xfId="1" applyFont="1" applyFill="1" applyAlignment="1">
      <alignment horizontal="center" vertical="center" shrinkToFit="1"/>
    </xf>
    <xf numFmtId="38" fontId="0" fillId="0" borderId="15" xfId="1" applyFont="1" applyFill="1" applyBorder="1" applyAlignment="1">
      <alignment horizontal="right" vertical="center" shrinkToFit="1"/>
    </xf>
    <xf numFmtId="38" fontId="0" fillId="0" borderId="5" xfId="1" applyFont="1" applyFill="1" applyBorder="1" applyAlignment="1">
      <alignment horizontal="center" vertical="center" shrinkToFit="1"/>
    </xf>
    <xf numFmtId="38" fontId="0" fillId="0" borderId="6" xfId="1" applyFont="1" applyFill="1" applyBorder="1" applyAlignment="1">
      <alignment horizontal="center" vertical="center" shrinkToFit="1"/>
    </xf>
    <xf numFmtId="38" fontId="0" fillId="0" borderId="7" xfId="1" applyFont="1" applyFill="1" applyBorder="1" applyAlignment="1">
      <alignment horizontal="center" vertical="center" shrinkToFit="1"/>
    </xf>
    <xf numFmtId="38" fontId="0" fillId="0" borderId="2" xfId="1" applyFont="1" applyFill="1" applyBorder="1" applyAlignment="1">
      <alignment horizontal="center" vertical="center" textRotation="255" shrinkToFit="1"/>
    </xf>
    <xf numFmtId="38" fontId="0" fillId="0" borderId="3" xfId="1" applyFont="1" applyFill="1" applyBorder="1" applyAlignment="1">
      <alignment horizontal="center" vertical="center" textRotation="255" shrinkToFit="1"/>
    </xf>
    <xf numFmtId="38" fontId="0" fillId="0" borderId="4" xfId="1" applyFont="1" applyFill="1" applyBorder="1" applyAlignment="1">
      <alignment horizontal="center" vertical="center" textRotation="255" shrinkToFit="1"/>
    </xf>
    <xf numFmtId="38" fontId="0" fillId="0" borderId="8" xfId="1" applyFont="1" applyFill="1" applyBorder="1" applyAlignment="1">
      <alignment horizontal="left" vertical="center" shrinkToFit="1"/>
    </xf>
    <xf numFmtId="38" fontId="0" fillId="0" borderId="10" xfId="1" applyFont="1" applyFill="1" applyBorder="1" applyAlignment="1">
      <alignment horizontal="left" vertical="center" shrinkToFit="1"/>
    </xf>
    <xf numFmtId="38" fontId="0" fillId="0" borderId="5" xfId="1" applyFont="1" applyFill="1" applyBorder="1" applyAlignment="1">
      <alignment horizontal="left" vertical="center" shrinkToFit="1"/>
    </xf>
    <xf numFmtId="38" fontId="0" fillId="0" borderId="7" xfId="1" applyFont="1" applyFill="1" applyBorder="1" applyAlignment="1">
      <alignment horizontal="left" vertical="center" shrinkToFit="1"/>
    </xf>
    <xf numFmtId="38" fontId="0" fillId="0" borderId="12" xfId="1" applyFont="1" applyFill="1" applyBorder="1" applyAlignment="1">
      <alignment horizontal="left" vertical="center" shrinkToFit="1"/>
    </xf>
    <xf numFmtId="38" fontId="0" fillId="0" borderId="13" xfId="1" applyFont="1" applyFill="1" applyBorder="1" applyAlignment="1">
      <alignment horizontal="left" vertical="center" shrinkToFit="1"/>
    </xf>
    <xf numFmtId="38" fontId="3" fillId="0" borderId="0" xfId="1" applyFont="1" applyFill="1" applyAlignment="1">
      <alignment horizontal="left" vertical="center" shrinkToFit="1"/>
    </xf>
    <xf numFmtId="38" fontId="4" fillId="0" borderId="0" xfId="1" applyFont="1" applyFill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82"/>
  <sheetViews>
    <sheetView tabSelected="1" zoomScaleNormal="100" workbookViewId="0">
      <selection activeCell="C12" sqref="C12"/>
    </sheetView>
  </sheetViews>
  <sheetFormatPr defaultRowHeight="13.5"/>
  <cols>
    <col min="1" max="2" width="3.75" style="3" customWidth="1"/>
    <col min="3" max="3" width="49" style="1" customWidth="1"/>
    <col min="4" max="6" width="19.875" style="1" customWidth="1"/>
    <col min="7" max="16384" width="9" style="1"/>
  </cols>
  <sheetData>
    <row r="1" spans="1:6">
      <c r="F1" s="7" t="s">
        <v>97</v>
      </c>
    </row>
    <row r="2" spans="1:6" ht="20.25" customHeight="1">
      <c r="A2" s="31" t="s">
        <v>93</v>
      </c>
      <c r="B2" s="31"/>
      <c r="C2" s="31"/>
      <c r="D2" s="31"/>
      <c r="E2" s="31"/>
      <c r="F2" s="31"/>
    </row>
    <row r="3" spans="1:6" s="8" customFormat="1" ht="13.5" customHeight="1">
      <c r="A3" s="32" t="s">
        <v>91</v>
      </c>
      <c r="B3" s="32"/>
      <c r="C3" s="32"/>
      <c r="D3" s="32"/>
      <c r="E3" s="32"/>
      <c r="F3" s="32"/>
    </row>
    <row r="4" spans="1:6">
      <c r="A4" s="37" t="s">
        <v>99</v>
      </c>
      <c r="B4" s="37"/>
      <c r="C4" s="37"/>
      <c r="E4" s="36" t="s">
        <v>92</v>
      </c>
      <c r="F4" s="36"/>
    </row>
    <row r="5" spans="1:6" s="2" customFormat="1">
      <c r="A5" s="33" t="s">
        <v>74</v>
      </c>
      <c r="B5" s="34"/>
      <c r="C5" s="35"/>
      <c r="D5" s="4" t="s">
        <v>94</v>
      </c>
      <c r="E5" s="4" t="s">
        <v>95</v>
      </c>
      <c r="F5" s="4" t="s">
        <v>96</v>
      </c>
    </row>
    <row r="6" spans="1:6">
      <c r="A6" s="29" t="s">
        <v>83</v>
      </c>
      <c r="B6" s="29" t="s">
        <v>81</v>
      </c>
      <c r="C6" s="5" t="s">
        <v>0</v>
      </c>
      <c r="D6" s="24">
        <f>'2の2'!G6</f>
        <v>1451004412</v>
      </c>
      <c r="E6" s="24">
        <f>前年!Z6</f>
        <v>1509159343</v>
      </c>
      <c r="F6" s="24">
        <f>D6-E6</f>
        <v>-58154931</v>
      </c>
    </row>
    <row r="7" spans="1:6">
      <c r="A7" s="29"/>
      <c r="B7" s="29"/>
      <c r="C7" s="6" t="s">
        <v>1</v>
      </c>
      <c r="D7" s="25">
        <f>'2の2'!G7</f>
        <v>250052969</v>
      </c>
      <c r="E7" s="25">
        <f>前年!Z7</f>
        <v>247073558</v>
      </c>
      <c r="F7" s="25">
        <f t="shared" ref="F7:F17" si="0">D7-E7</f>
        <v>2979411</v>
      </c>
    </row>
    <row r="8" spans="1:6">
      <c r="A8" s="29"/>
      <c r="B8" s="29"/>
      <c r="C8" s="6" t="s">
        <v>2</v>
      </c>
      <c r="D8" s="25">
        <f>'2の2'!G8</f>
        <v>0</v>
      </c>
      <c r="E8" s="25">
        <f>前年!Z8</f>
        <v>0</v>
      </c>
      <c r="F8" s="25">
        <f t="shared" si="0"/>
        <v>0</v>
      </c>
    </row>
    <row r="9" spans="1:6">
      <c r="A9" s="29"/>
      <c r="B9" s="29"/>
      <c r="C9" s="6" t="s">
        <v>3</v>
      </c>
      <c r="D9" s="25">
        <f>'2の2'!G9</f>
        <v>929921076</v>
      </c>
      <c r="E9" s="25">
        <f>前年!Z9</f>
        <v>919071269</v>
      </c>
      <c r="F9" s="25">
        <f t="shared" si="0"/>
        <v>10849807</v>
      </c>
    </row>
    <row r="10" spans="1:6">
      <c r="A10" s="29"/>
      <c r="B10" s="29"/>
      <c r="C10" s="6" t="s">
        <v>4</v>
      </c>
      <c r="D10" s="25">
        <f>'2の2'!G10</f>
        <v>0</v>
      </c>
      <c r="E10" s="25">
        <f>前年!Z10</f>
        <v>0</v>
      </c>
      <c r="F10" s="25">
        <f t="shared" si="0"/>
        <v>0</v>
      </c>
    </row>
    <row r="11" spans="1:6">
      <c r="A11" s="29"/>
      <c r="B11" s="29"/>
      <c r="C11" s="6" t="s">
        <v>5</v>
      </c>
      <c r="D11" s="25">
        <f>'2の2'!G11</f>
        <v>0</v>
      </c>
      <c r="E11" s="25">
        <f>前年!Z11</f>
        <v>0</v>
      </c>
      <c r="F11" s="25">
        <f t="shared" si="0"/>
        <v>0</v>
      </c>
    </row>
    <row r="12" spans="1:6">
      <c r="A12" s="29"/>
      <c r="B12" s="29"/>
      <c r="C12" s="6" t="s">
        <v>6</v>
      </c>
      <c r="D12" s="25">
        <f>'2の2'!G12</f>
        <v>0</v>
      </c>
      <c r="E12" s="25">
        <f>前年!Z12</f>
        <v>0</v>
      </c>
      <c r="F12" s="25">
        <f t="shared" si="0"/>
        <v>0</v>
      </c>
    </row>
    <row r="13" spans="1:6">
      <c r="A13" s="29"/>
      <c r="B13" s="29"/>
      <c r="C13" s="6" t="s">
        <v>7</v>
      </c>
      <c r="D13" s="25">
        <f>'2の2'!G13</f>
        <v>3557885996</v>
      </c>
      <c r="E13" s="25">
        <f>前年!Z13</f>
        <v>3284994301</v>
      </c>
      <c r="F13" s="25">
        <f t="shared" si="0"/>
        <v>272891695</v>
      </c>
    </row>
    <row r="14" spans="1:6">
      <c r="A14" s="29"/>
      <c r="B14" s="29"/>
      <c r="C14" s="6" t="s">
        <v>8</v>
      </c>
      <c r="D14" s="25">
        <f>'2の2'!G14</f>
        <v>0</v>
      </c>
      <c r="E14" s="25">
        <f>前年!Z14</f>
        <v>668246</v>
      </c>
      <c r="F14" s="25">
        <f t="shared" si="0"/>
        <v>-668246</v>
      </c>
    </row>
    <row r="15" spans="1:6">
      <c r="A15" s="29"/>
      <c r="B15" s="29"/>
      <c r="C15" s="6" t="s">
        <v>9</v>
      </c>
      <c r="D15" s="25">
        <f>'2の2'!G15</f>
        <v>10634139</v>
      </c>
      <c r="E15" s="25">
        <f>前年!Z15</f>
        <v>10969273</v>
      </c>
      <c r="F15" s="25">
        <f t="shared" si="0"/>
        <v>-335134</v>
      </c>
    </row>
    <row r="16" spans="1:6">
      <c r="A16" s="29"/>
      <c r="B16" s="29"/>
      <c r="C16" s="6" t="s">
        <v>10</v>
      </c>
      <c r="D16" s="25">
        <f>'2の2'!G16</f>
        <v>1499000</v>
      </c>
      <c r="E16" s="25">
        <f>前年!Z16</f>
        <v>1665000</v>
      </c>
      <c r="F16" s="25">
        <f t="shared" si="0"/>
        <v>-166000</v>
      </c>
    </row>
    <row r="17" spans="1:6">
      <c r="A17" s="29"/>
      <c r="B17" s="29"/>
      <c r="C17" s="5" t="s">
        <v>11</v>
      </c>
      <c r="D17" s="24">
        <f>'2の2'!G17</f>
        <v>366137</v>
      </c>
      <c r="E17" s="24">
        <f>前年!Z17</f>
        <v>11000</v>
      </c>
      <c r="F17" s="24">
        <f t="shared" si="0"/>
        <v>355137</v>
      </c>
    </row>
    <row r="18" spans="1:6">
      <c r="A18" s="29"/>
      <c r="B18" s="30"/>
      <c r="C18" s="4" t="s">
        <v>30</v>
      </c>
      <c r="D18" s="26">
        <f>'2の2'!G18</f>
        <v>6201363729</v>
      </c>
      <c r="E18" s="26">
        <f>前年!Z18</f>
        <v>5973611990</v>
      </c>
      <c r="F18" s="26">
        <f>SUM(F6:F17)</f>
        <v>227751739</v>
      </c>
    </row>
    <row r="19" spans="1:6">
      <c r="A19" s="29"/>
      <c r="B19" s="28" t="s">
        <v>82</v>
      </c>
      <c r="C19" s="5" t="s">
        <v>31</v>
      </c>
      <c r="D19" s="24">
        <f>'2の2'!G19</f>
        <v>3453575525</v>
      </c>
      <c r="E19" s="24">
        <f>前年!Z19</f>
        <v>3359198532</v>
      </c>
      <c r="F19" s="24">
        <f>D19-E19</f>
        <v>94376993</v>
      </c>
    </row>
    <row r="20" spans="1:6">
      <c r="A20" s="29"/>
      <c r="B20" s="29"/>
      <c r="C20" s="6" t="s">
        <v>32</v>
      </c>
      <c r="D20" s="25">
        <f>'2の2'!G20</f>
        <v>1046962198</v>
      </c>
      <c r="E20" s="25">
        <f>前年!Z20</f>
        <v>962357076</v>
      </c>
      <c r="F20" s="25">
        <f t="shared" ref="F20:F30" si="1">D20-E20</f>
        <v>84605122</v>
      </c>
    </row>
    <row r="21" spans="1:6">
      <c r="A21" s="29"/>
      <c r="B21" s="29"/>
      <c r="C21" s="6" t="s">
        <v>33</v>
      </c>
      <c r="D21" s="25">
        <f>'2の2'!G21</f>
        <v>814402195</v>
      </c>
      <c r="E21" s="25">
        <f>前年!Z21</f>
        <v>793354291</v>
      </c>
      <c r="F21" s="25">
        <f t="shared" si="1"/>
        <v>21047904</v>
      </c>
    </row>
    <row r="22" spans="1:6">
      <c r="A22" s="29"/>
      <c r="B22" s="29"/>
      <c r="C22" s="6" t="s">
        <v>34</v>
      </c>
      <c r="D22" s="25">
        <f>'2の2'!G22</f>
        <v>0</v>
      </c>
      <c r="E22" s="25">
        <f>前年!Z22</f>
        <v>0</v>
      </c>
      <c r="F22" s="25">
        <f t="shared" si="1"/>
        <v>0</v>
      </c>
    </row>
    <row r="23" spans="1:6">
      <c r="A23" s="29"/>
      <c r="B23" s="29"/>
      <c r="C23" s="6" t="s">
        <v>35</v>
      </c>
      <c r="D23" s="25">
        <f>'2の2'!G23</f>
        <v>0</v>
      </c>
      <c r="E23" s="25">
        <f>前年!Z23</f>
        <v>0</v>
      </c>
      <c r="F23" s="25">
        <f t="shared" si="1"/>
        <v>0</v>
      </c>
    </row>
    <row r="24" spans="1:6">
      <c r="A24" s="29"/>
      <c r="B24" s="29"/>
      <c r="C24" s="6" t="s">
        <v>36</v>
      </c>
      <c r="D24" s="25">
        <f>'2の2'!G24</f>
        <v>0</v>
      </c>
      <c r="E24" s="25">
        <f>前年!Z24</f>
        <v>0</v>
      </c>
      <c r="F24" s="25">
        <f t="shared" si="1"/>
        <v>0</v>
      </c>
    </row>
    <row r="25" spans="1:6">
      <c r="A25" s="29"/>
      <c r="B25" s="29"/>
      <c r="C25" s="6" t="s">
        <v>37</v>
      </c>
      <c r="D25" s="25">
        <f>'2の2'!G25</f>
        <v>1199952</v>
      </c>
      <c r="E25" s="25">
        <f>前年!Z25</f>
        <v>0</v>
      </c>
      <c r="F25" s="25">
        <f t="shared" si="1"/>
        <v>1199952</v>
      </c>
    </row>
    <row r="26" spans="1:6">
      <c r="A26" s="29"/>
      <c r="B26" s="29"/>
      <c r="C26" s="6" t="s">
        <v>38</v>
      </c>
      <c r="D26" s="25">
        <f>'2の2'!G26</f>
        <v>437665579</v>
      </c>
      <c r="E26" s="25">
        <f>前年!Z26</f>
        <v>433529973</v>
      </c>
      <c r="F26" s="25">
        <f t="shared" si="1"/>
        <v>4135606</v>
      </c>
    </row>
    <row r="27" spans="1:6">
      <c r="A27" s="29"/>
      <c r="B27" s="29"/>
      <c r="C27" s="6" t="s">
        <v>39</v>
      </c>
      <c r="D27" s="25">
        <f>'2の2'!G27</f>
        <v>-103944748</v>
      </c>
      <c r="E27" s="25">
        <f>前年!Z27</f>
        <v>-106112727</v>
      </c>
      <c r="F27" s="25">
        <f t="shared" si="1"/>
        <v>2167979</v>
      </c>
    </row>
    <row r="28" spans="1:6">
      <c r="A28" s="29"/>
      <c r="B28" s="29"/>
      <c r="C28" s="6" t="s">
        <v>40</v>
      </c>
      <c r="D28" s="25">
        <f>'2の2'!G28</f>
        <v>1060642</v>
      </c>
      <c r="E28" s="25">
        <f>前年!Z28</f>
        <v>0</v>
      </c>
      <c r="F28" s="25">
        <f t="shared" si="1"/>
        <v>1060642</v>
      </c>
    </row>
    <row r="29" spans="1:6">
      <c r="A29" s="29"/>
      <c r="B29" s="29"/>
      <c r="C29" s="6" t="s">
        <v>41</v>
      </c>
      <c r="D29" s="25">
        <f>'2の2'!G29</f>
        <v>0</v>
      </c>
      <c r="E29" s="25">
        <f>前年!Z29</f>
        <v>0</v>
      </c>
      <c r="F29" s="25">
        <f t="shared" si="1"/>
        <v>0</v>
      </c>
    </row>
    <row r="30" spans="1:6">
      <c r="A30" s="29"/>
      <c r="B30" s="29"/>
      <c r="C30" s="5" t="s">
        <v>42</v>
      </c>
      <c r="D30" s="24">
        <f>'2の2'!G30</f>
        <v>389011</v>
      </c>
      <c r="E30" s="24">
        <f>前年!Z30</f>
        <v>0</v>
      </c>
      <c r="F30" s="24">
        <f t="shared" si="1"/>
        <v>389011</v>
      </c>
    </row>
    <row r="31" spans="1:6">
      <c r="A31" s="29"/>
      <c r="B31" s="29"/>
      <c r="C31" s="4" t="s">
        <v>43</v>
      </c>
      <c r="D31" s="26">
        <f>'2の2'!G31</f>
        <v>5651310354</v>
      </c>
      <c r="E31" s="26">
        <f>前年!Z31</f>
        <v>5442327145</v>
      </c>
      <c r="F31" s="26">
        <f t="shared" ref="F31" si="2">SUM(F19:F30)</f>
        <v>208983209</v>
      </c>
    </row>
    <row r="32" spans="1:6">
      <c r="A32" s="30"/>
      <c r="B32" s="33" t="s">
        <v>44</v>
      </c>
      <c r="C32" s="35"/>
      <c r="D32" s="26">
        <f>'2の2'!G32</f>
        <v>550053375</v>
      </c>
      <c r="E32" s="26">
        <f>前年!Z32</f>
        <v>531284845</v>
      </c>
      <c r="F32" s="26">
        <f t="shared" ref="F32" si="3">F18-F31</f>
        <v>18768530</v>
      </c>
    </row>
    <row r="33" spans="1:6">
      <c r="A33" s="28" t="s">
        <v>84</v>
      </c>
      <c r="B33" s="28" t="s">
        <v>81</v>
      </c>
      <c r="C33" s="5" t="s">
        <v>12</v>
      </c>
      <c r="D33" s="24">
        <f>'2の2'!G33</f>
        <v>0</v>
      </c>
      <c r="E33" s="24">
        <f>前年!Z33</f>
        <v>0</v>
      </c>
      <c r="F33" s="24">
        <f>D33-E33</f>
        <v>0</v>
      </c>
    </row>
    <row r="34" spans="1:6">
      <c r="A34" s="29"/>
      <c r="B34" s="29"/>
      <c r="C34" s="6" t="s">
        <v>13</v>
      </c>
      <c r="D34" s="25">
        <f>'2の2'!G34</f>
        <v>603520</v>
      </c>
      <c r="E34" s="25">
        <f>前年!Z34</f>
        <v>602478</v>
      </c>
      <c r="F34" s="25">
        <f t="shared" ref="F34:F39" si="4">D34-E34</f>
        <v>1042</v>
      </c>
    </row>
    <row r="35" spans="1:6">
      <c r="A35" s="29"/>
      <c r="B35" s="29"/>
      <c r="C35" s="6" t="s">
        <v>14</v>
      </c>
      <c r="D35" s="25">
        <f>'2の2'!G35</f>
        <v>0</v>
      </c>
      <c r="E35" s="25">
        <f>前年!Z35</f>
        <v>0</v>
      </c>
      <c r="F35" s="25">
        <f t="shared" si="4"/>
        <v>0</v>
      </c>
    </row>
    <row r="36" spans="1:6">
      <c r="A36" s="29"/>
      <c r="B36" s="29"/>
      <c r="C36" s="6" t="s">
        <v>15</v>
      </c>
      <c r="D36" s="25">
        <f>'2の2'!G36</f>
        <v>0</v>
      </c>
      <c r="E36" s="25">
        <f>前年!Z36</f>
        <v>0</v>
      </c>
      <c r="F36" s="25">
        <f t="shared" si="4"/>
        <v>0</v>
      </c>
    </row>
    <row r="37" spans="1:6">
      <c r="A37" s="29"/>
      <c r="B37" s="29"/>
      <c r="C37" s="6" t="s">
        <v>16</v>
      </c>
      <c r="D37" s="25">
        <f>'2の2'!G37</f>
        <v>0</v>
      </c>
      <c r="E37" s="25">
        <f>前年!Z37</f>
        <v>0</v>
      </c>
      <c r="F37" s="25">
        <f t="shared" si="4"/>
        <v>0</v>
      </c>
    </row>
    <row r="38" spans="1:6">
      <c r="A38" s="29"/>
      <c r="B38" s="29"/>
      <c r="C38" s="6" t="s">
        <v>17</v>
      </c>
      <c r="D38" s="25">
        <f>'2の2'!G38</f>
        <v>0</v>
      </c>
      <c r="E38" s="25">
        <f>前年!Z38</f>
        <v>0</v>
      </c>
      <c r="F38" s="25">
        <f t="shared" si="4"/>
        <v>0</v>
      </c>
    </row>
    <row r="39" spans="1:6">
      <c r="A39" s="29"/>
      <c r="B39" s="29"/>
      <c r="C39" s="5" t="s">
        <v>18</v>
      </c>
      <c r="D39" s="24">
        <f>'2の2'!G39</f>
        <v>42016016</v>
      </c>
      <c r="E39" s="24">
        <f>前年!Z39</f>
        <v>26966795</v>
      </c>
      <c r="F39" s="24">
        <f t="shared" si="4"/>
        <v>15049221</v>
      </c>
    </row>
    <row r="40" spans="1:6">
      <c r="A40" s="29"/>
      <c r="B40" s="30"/>
      <c r="C40" s="4" t="s">
        <v>45</v>
      </c>
      <c r="D40" s="26">
        <f>'2の2'!G40</f>
        <v>42619536</v>
      </c>
      <c r="E40" s="26">
        <f>前年!Z40</f>
        <v>27569273</v>
      </c>
      <c r="F40" s="26">
        <f t="shared" ref="F40" si="5">SUM(F33:F39)</f>
        <v>15050263</v>
      </c>
    </row>
    <row r="41" spans="1:6">
      <c r="A41" s="29"/>
      <c r="B41" s="28" t="s">
        <v>82</v>
      </c>
      <c r="C41" s="5" t="s">
        <v>46</v>
      </c>
      <c r="D41" s="24">
        <f>'2の2'!G41</f>
        <v>57271761</v>
      </c>
      <c r="E41" s="24">
        <f>前年!Z41</f>
        <v>65468498</v>
      </c>
      <c r="F41" s="24">
        <f>D41-E41</f>
        <v>-8196737</v>
      </c>
    </row>
    <row r="42" spans="1:6">
      <c r="A42" s="29"/>
      <c r="B42" s="29"/>
      <c r="C42" s="6" t="s">
        <v>47</v>
      </c>
      <c r="D42" s="25">
        <f>'2の2'!G42</f>
        <v>0</v>
      </c>
      <c r="E42" s="25">
        <f>前年!Z42</f>
        <v>0</v>
      </c>
      <c r="F42" s="25">
        <f t="shared" ref="F42:F46" si="6">D42-E42</f>
        <v>0</v>
      </c>
    </row>
    <row r="43" spans="1:6">
      <c r="A43" s="29"/>
      <c r="B43" s="29"/>
      <c r="C43" s="6" t="s">
        <v>48</v>
      </c>
      <c r="D43" s="25">
        <f>'2の2'!G43</f>
        <v>0</v>
      </c>
      <c r="E43" s="25">
        <f>前年!Z43</f>
        <v>0</v>
      </c>
      <c r="F43" s="25">
        <f t="shared" si="6"/>
        <v>0</v>
      </c>
    </row>
    <row r="44" spans="1:6">
      <c r="A44" s="29"/>
      <c r="B44" s="29"/>
      <c r="C44" s="6" t="s">
        <v>49</v>
      </c>
      <c r="D44" s="25">
        <f>'2の2'!G44</f>
        <v>0</v>
      </c>
      <c r="E44" s="25">
        <f>前年!Z44</f>
        <v>0</v>
      </c>
      <c r="F44" s="25">
        <f t="shared" si="6"/>
        <v>0</v>
      </c>
    </row>
    <row r="45" spans="1:6">
      <c r="A45" s="29"/>
      <c r="B45" s="29"/>
      <c r="C45" s="6" t="s">
        <v>50</v>
      </c>
      <c r="D45" s="25">
        <f>'2の2'!G45</f>
        <v>0</v>
      </c>
      <c r="E45" s="25">
        <f>前年!Z45</f>
        <v>0</v>
      </c>
      <c r="F45" s="25">
        <f t="shared" si="6"/>
        <v>0</v>
      </c>
    </row>
    <row r="46" spans="1:6">
      <c r="A46" s="29"/>
      <c r="B46" s="29"/>
      <c r="C46" s="5" t="s">
        <v>51</v>
      </c>
      <c r="D46" s="24">
        <f>'2の2'!G46</f>
        <v>2916773</v>
      </c>
      <c r="E46" s="24">
        <f>前年!Z46</f>
        <v>2696987</v>
      </c>
      <c r="F46" s="24">
        <f t="shared" si="6"/>
        <v>219786</v>
      </c>
    </row>
    <row r="47" spans="1:6">
      <c r="A47" s="29"/>
      <c r="B47" s="30"/>
      <c r="C47" s="4" t="s">
        <v>52</v>
      </c>
      <c r="D47" s="26">
        <f>'2の2'!G47</f>
        <v>60188534</v>
      </c>
      <c r="E47" s="26">
        <f>前年!Z47</f>
        <v>68165485</v>
      </c>
      <c r="F47" s="26">
        <f t="shared" ref="F47" si="7">SUM(F41:F46)</f>
        <v>-7976951</v>
      </c>
    </row>
    <row r="48" spans="1:6">
      <c r="A48" s="30"/>
      <c r="B48" s="33" t="s">
        <v>53</v>
      </c>
      <c r="C48" s="35"/>
      <c r="D48" s="26">
        <f>'2の2'!G48</f>
        <v>-17568998</v>
      </c>
      <c r="E48" s="26">
        <f>前年!Z48</f>
        <v>-40596212</v>
      </c>
      <c r="F48" s="26">
        <f t="shared" ref="F48" si="8">F40-F47</f>
        <v>23027214</v>
      </c>
    </row>
    <row r="49" spans="1:6">
      <c r="A49" s="33" t="s">
        <v>54</v>
      </c>
      <c r="B49" s="34"/>
      <c r="C49" s="35"/>
      <c r="D49" s="26">
        <f>'2の2'!G49</f>
        <v>532484377</v>
      </c>
      <c r="E49" s="26">
        <f>前年!Z49</f>
        <v>490688633</v>
      </c>
      <c r="F49" s="26">
        <f t="shared" ref="F49" si="9">F32+F48</f>
        <v>41795744</v>
      </c>
    </row>
    <row r="50" spans="1:6">
      <c r="A50" s="28" t="s">
        <v>85</v>
      </c>
      <c r="B50" s="28" t="s">
        <v>81</v>
      </c>
      <c r="C50" s="5" t="s">
        <v>19</v>
      </c>
      <c r="D50" s="24">
        <f>'2の2'!G50</f>
        <v>24059000</v>
      </c>
      <c r="E50" s="24">
        <f>前年!Z50</f>
        <v>19589000</v>
      </c>
      <c r="F50" s="24">
        <f>D50-E50</f>
        <v>4470000</v>
      </c>
    </row>
    <row r="51" spans="1:6">
      <c r="A51" s="29"/>
      <c r="B51" s="29"/>
      <c r="C51" s="6" t="s">
        <v>20</v>
      </c>
      <c r="D51" s="25">
        <f>'2の2'!G51</f>
        <v>0</v>
      </c>
      <c r="E51" s="25">
        <f>前年!Z51</f>
        <v>0</v>
      </c>
      <c r="F51" s="25">
        <f t="shared" ref="F51:F60" si="10">D51-E51</f>
        <v>0</v>
      </c>
    </row>
    <row r="52" spans="1:6">
      <c r="A52" s="29"/>
      <c r="B52" s="29"/>
      <c r="C52" s="6" t="s">
        <v>21</v>
      </c>
      <c r="D52" s="25">
        <f>'2の2'!G52</f>
        <v>0</v>
      </c>
      <c r="E52" s="25">
        <f>前年!Z52</f>
        <v>0</v>
      </c>
      <c r="F52" s="25">
        <f t="shared" si="10"/>
        <v>0</v>
      </c>
    </row>
    <row r="53" spans="1:6">
      <c r="A53" s="29"/>
      <c r="B53" s="29"/>
      <c r="C53" s="6" t="s">
        <v>22</v>
      </c>
      <c r="D53" s="25">
        <f>'2の2'!G53</f>
        <v>0</v>
      </c>
      <c r="E53" s="25">
        <f>前年!Z53</f>
        <v>0</v>
      </c>
      <c r="F53" s="25">
        <f t="shared" si="10"/>
        <v>0</v>
      </c>
    </row>
    <row r="54" spans="1:6">
      <c r="A54" s="29"/>
      <c r="B54" s="29"/>
      <c r="C54" s="6" t="s">
        <v>23</v>
      </c>
      <c r="D54" s="25">
        <f>'2の2'!G54</f>
        <v>210040</v>
      </c>
      <c r="E54" s="25">
        <f>前年!Z54</f>
        <v>0</v>
      </c>
      <c r="F54" s="25">
        <f t="shared" si="10"/>
        <v>210040</v>
      </c>
    </row>
    <row r="55" spans="1:6">
      <c r="A55" s="29"/>
      <c r="B55" s="29"/>
      <c r="C55" s="6" t="s">
        <v>24</v>
      </c>
      <c r="D55" s="25">
        <f>'2の2'!G55</f>
        <v>2400000</v>
      </c>
      <c r="E55" s="25">
        <f>前年!Z55</f>
        <v>2000000</v>
      </c>
      <c r="F55" s="25">
        <f t="shared" si="10"/>
        <v>400000</v>
      </c>
    </row>
    <row r="56" spans="1:6">
      <c r="A56" s="29"/>
      <c r="B56" s="29"/>
      <c r="C56" s="6" t="s">
        <v>25</v>
      </c>
      <c r="D56" s="25">
        <f>'2の2'!G56</f>
        <v>47750000</v>
      </c>
      <c r="E56" s="25">
        <f>前年!Z56</f>
        <v>54491939</v>
      </c>
      <c r="F56" s="25">
        <f t="shared" si="10"/>
        <v>-6741939</v>
      </c>
    </row>
    <row r="57" spans="1:6">
      <c r="A57" s="29"/>
      <c r="B57" s="29"/>
      <c r="C57" s="6" t="s">
        <v>26</v>
      </c>
      <c r="D57" s="25">
        <f>'2の2'!G57</f>
        <v>34313699</v>
      </c>
      <c r="E57" s="25">
        <f>前年!Z57</f>
        <v>30618028</v>
      </c>
      <c r="F57" s="25">
        <f t="shared" si="10"/>
        <v>3695671</v>
      </c>
    </row>
    <row r="58" spans="1:6">
      <c r="A58" s="29"/>
      <c r="B58" s="29"/>
      <c r="C58" s="6" t="s">
        <v>27</v>
      </c>
      <c r="D58" s="25">
        <f>'2の2'!G58</f>
        <v>0</v>
      </c>
      <c r="E58" s="25">
        <f>前年!Z58</f>
        <v>0</v>
      </c>
      <c r="F58" s="25">
        <f t="shared" si="10"/>
        <v>0</v>
      </c>
    </row>
    <row r="59" spans="1:6">
      <c r="A59" s="29"/>
      <c r="B59" s="29"/>
      <c r="C59" s="6" t="s">
        <v>28</v>
      </c>
      <c r="D59" s="25">
        <f>'2の2'!G59</f>
        <v>0</v>
      </c>
      <c r="E59" s="25">
        <f>前年!Z59</f>
        <v>0</v>
      </c>
      <c r="F59" s="25">
        <f t="shared" si="10"/>
        <v>0</v>
      </c>
    </row>
    <row r="60" spans="1:6">
      <c r="A60" s="29"/>
      <c r="B60" s="29"/>
      <c r="C60" s="5" t="s">
        <v>29</v>
      </c>
      <c r="D60" s="24">
        <f>'2の2'!G60</f>
        <v>905778</v>
      </c>
      <c r="E60" s="24">
        <f>前年!Z60</f>
        <v>50862</v>
      </c>
      <c r="F60" s="24">
        <f t="shared" si="10"/>
        <v>854916</v>
      </c>
    </row>
    <row r="61" spans="1:6">
      <c r="A61" s="29"/>
      <c r="B61" s="30"/>
      <c r="C61" s="4" t="s">
        <v>55</v>
      </c>
      <c r="D61" s="26">
        <f>'2の2'!G61</f>
        <v>109638517</v>
      </c>
      <c r="E61" s="26">
        <f>前年!Z61</f>
        <v>106749829</v>
      </c>
      <c r="F61" s="26">
        <f t="shared" ref="F61" si="11">SUM(F50:F60)</f>
        <v>2888688</v>
      </c>
    </row>
    <row r="62" spans="1:6">
      <c r="A62" s="29"/>
      <c r="B62" s="28" t="s">
        <v>82</v>
      </c>
      <c r="C62" s="5" t="s">
        <v>56</v>
      </c>
      <c r="D62" s="24">
        <f>'2の2'!G62</f>
        <v>0</v>
      </c>
      <c r="E62" s="24">
        <f>前年!Z62</f>
        <v>0</v>
      </c>
      <c r="F62" s="24">
        <f>D62-E62</f>
        <v>0</v>
      </c>
    </row>
    <row r="63" spans="1:6">
      <c r="A63" s="29"/>
      <c r="B63" s="29"/>
      <c r="C63" s="6" t="s">
        <v>57</v>
      </c>
      <c r="D63" s="25">
        <f>'2の2'!G63</f>
        <v>0</v>
      </c>
      <c r="E63" s="25">
        <f>前年!Z63</f>
        <v>0</v>
      </c>
      <c r="F63" s="25">
        <f t="shared" ref="F63:F72" si="12">D63-E63</f>
        <v>0</v>
      </c>
    </row>
    <row r="64" spans="1:6">
      <c r="A64" s="29"/>
      <c r="B64" s="29"/>
      <c r="C64" s="6" t="s">
        <v>58</v>
      </c>
      <c r="D64" s="25">
        <f>'2の2'!G64</f>
        <v>415379</v>
      </c>
      <c r="E64" s="25">
        <f>前年!Z64</f>
        <v>492878</v>
      </c>
      <c r="F64" s="25">
        <f t="shared" si="12"/>
        <v>-77499</v>
      </c>
    </row>
    <row r="65" spans="1:6">
      <c r="A65" s="29"/>
      <c r="B65" s="29"/>
      <c r="C65" s="6" t="s">
        <v>59</v>
      </c>
      <c r="D65" s="25">
        <f>'2の2'!G65</f>
        <v>0</v>
      </c>
      <c r="E65" s="25">
        <f>前年!Z65</f>
        <v>0</v>
      </c>
      <c r="F65" s="25">
        <f t="shared" si="12"/>
        <v>0</v>
      </c>
    </row>
    <row r="66" spans="1:6">
      <c r="A66" s="29"/>
      <c r="B66" s="29"/>
      <c r="C66" s="6" t="s">
        <v>60</v>
      </c>
      <c r="D66" s="25">
        <f>'2の2'!G66</f>
        <v>0</v>
      </c>
      <c r="E66" s="25">
        <f>前年!Z66</f>
        <v>0</v>
      </c>
      <c r="F66" s="25">
        <f t="shared" si="12"/>
        <v>0</v>
      </c>
    </row>
    <row r="67" spans="1:6">
      <c r="A67" s="29"/>
      <c r="B67" s="29"/>
      <c r="C67" s="6" t="s">
        <v>61</v>
      </c>
      <c r="D67" s="25">
        <f>'2の2'!G67</f>
        <v>0</v>
      </c>
      <c r="E67" s="25">
        <f>前年!Z67</f>
        <v>0</v>
      </c>
      <c r="F67" s="25">
        <f t="shared" si="12"/>
        <v>0</v>
      </c>
    </row>
    <row r="68" spans="1:6">
      <c r="A68" s="29"/>
      <c r="B68" s="29"/>
      <c r="C68" s="6" t="s">
        <v>62</v>
      </c>
      <c r="D68" s="25">
        <f>'2の2'!G68</f>
        <v>2400000</v>
      </c>
      <c r="E68" s="25">
        <f>前年!Z68</f>
        <v>2000000</v>
      </c>
      <c r="F68" s="25">
        <f t="shared" si="12"/>
        <v>400000</v>
      </c>
    </row>
    <row r="69" spans="1:6">
      <c r="A69" s="29"/>
      <c r="B69" s="29"/>
      <c r="C69" s="6" t="s">
        <v>63</v>
      </c>
      <c r="D69" s="25">
        <f>'2の2'!G69</f>
        <v>47750000</v>
      </c>
      <c r="E69" s="25">
        <f>前年!Z69</f>
        <v>54491939</v>
      </c>
      <c r="F69" s="25">
        <f t="shared" si="12"/>
        <v>-6741939</v>
      </c>
    </row>
    <row r="70" spans="1:6">
      <c r="A70" s="29"/>
      <c r="B70" s="29"/>
      <c r="C70" s="6" t="s">
        <v>64</v>
      </c>
      <c r="D70" s="25">
        <f>'2の2'!G70</f>
        <v>34313699</v>
      </c>
      <c r="E70" s="25">
        <f>前年!Z70</f>
        <v>30618028</v>
      </c>
      <c r="F70" s="25">
        <f t="shared" si="12"/>
        <v>3695671</v>
      </c>
    </row>
    <row r="71" spans="1:6">
      <c r="A71" s="29"/>
      <c r="B71" s="29"/>
      <c r="C71" s="6" t="s">
        <v>65</v>
      </c>
      <c r="D71" s="25">
        <f>'2の2'!G71</f>
        <v>0</v>
      </c>
      <c r="E71" s="25">
        <f>前年!Z71</f>
        <v>0</v>
      </c>
      <c r="F71" s="25">
        <f t="shared" si="12"/>
        <v>0</v>
      </c>
    </row>
    <row r="72" spans="1:6">
      <c r="A72" s="29"/>
      <c r="B72" s="29"/>
      <c r="C72" s="6" t="s">
        <v>66</v>
      </c>
      <c r="D72" s="25">
        <f>'2の2'!G72</f>
        <v>0</v>
      </c>
      <c r="E72" s="25">
        <f>前年!Z72</f>
        <v>0</v>
      </c>
      <c r="F72" s="25">
        <f t="shared" si="12"/>
        <v>0</v>
      </c>
    </row>
    <row r="73" spans="1:6">
      <c r="A73" s="29"/>
      <c r="B73" s="29"/>
      <c r="C73" s="5" t="s">
        <v>67</v>
      </c>
      <c r="D73" s="24">
        <f>'2の2'!G73</f>
        <v>-609673</v>
      </c>
      <c r="E73" s="24">
        <f>前年!Z73</f>
        <v>850763</v>
      </c>
      <c r="F73" s="25">
        <f>D73-E73</f>
        <v>-1460436</v>
      </c>
    </row>
    <row r="74" spans="1:6">
      <c r="A74" s="29"/>
      <c r="B74" s="30"/>
      <c r="C74" s="4" t="s">
        <v>68</v>
      </c>
      <c r="D74" s="26">
        <f>'2の2'!G74</f>
        <v>84269405</v>
      </c>
      <c r="E74" s="26">
        <f>前年!Z74</f>
        <v>88453608</v>
      </c>
      <c r="F74" s="26">
        <f t="shared" ref="F74" si="13">SUM(F62:F73)</f>
        <v>-4184203</v>
      </c>
    </row>
    <row r="75" spans="1:6">
      <c r="A75" s="30"/>
      <c r="B75" s="33" t="s">
        <v>69</v>
      </c>
      <c r="C75" s="35"/>
      <c r="D75" s="26">
        <f>'2の2'!G75</f>
        <v>25369112</v>
      </c>
      <c r="E75" s="26">
        <f>前年!Z75</f>
        <v>18296221</v>
      </c>
      <c r="F75" s="24">
        <f t="shared" ref="F75" si="14">F61-F74</f>
        <v>7072891</v>
      </c>
    </row>
    <row r="76" spans="1:6">
      <c r="A76" s="33" t="s">
        <v>70</v>
      </c>
      <c r="B76" s="34"/>
      <c r="C76" s="35"/>
      <c r="D76" s="26">
        <f>'2の2'!G76</f>
        <v>557853489</v>
      </c>
      <c r="E76" s="26">
        <f>前年!Z76</f>
        <v>508984854</v>
      </c>
      <c r="F76" s="26">
        <f t="shared" ref="F76" si="15">F49+F75</f>
        <v>48868635</v>
      </c>
    </row>
    <row r="77" spans="1:6">
      <c r="A77" s="28" t="s">
        <v>86</v>
      </c>
      <c r="B77" s="34" t="s">
        <v>71</v>
      </c>
      <c r="C77" s="35"/>
      <c r="D77" s="26">
        <f>'2の2'!G77</f>
        <v>1329790083</v>
      </c>
      <c r="E77" s="26">
        <f>前年!Z77</f>
        <v>942905229</v>
      </c>
      <c r="F77" s="24">
        <f>D77-E77</f>
        <v>386884854</v>
      </c>
    </row>
    <row r="78" spans="1:6">
      <c r="A78" s="29"/>
      <c r="B78" s="34" t="s">
        <v>72</v>
      </c>
      <c r="C78" s="35"/>
      <c r="D78" s="26">
        <f>'2の2'!G78</f>
        <v>1887643572</v>
      </c>
      <c r="E78" s="26">
        <f>前年!Z78</f>
        <v>1451890083</v>
      </c>
      <c r="F78" s="26">
        <f t="shared" ref="F78" si="16">F76+F77</f>
        <v>435753489</v>
      </c>
    </row>
    <row r="79" spans="1:6">
      <c r="A79" s="29"/>
      <c r="B79" s="38" t="s">
        <v>87</v>
      </c>
      <c r="C79" s="39"/>
      <c r="D79" s="26">
        <f>'2の2'!G79</f>
        <v>0</v>
      </c>
      <c r="E79" s="26">
        <f>前年!Z79</f>
        <v>0</v>
      </c>
      <c r="F79" s="24">
        <f>D79-E79</f>
        <v>0</v>
      </c>
    </row>
    <row r="80" spans="1:6">
      <c r="A80" s="29"/>
      <c r="B80" s="40" t="s">
        <v>88</v>
      </c>
      <c r="C80" s="41"/>
      <c r="D80" s="26">
        <f>'2の2'!G80</f>
        <v>0</v>
      </c>
      <c r="E80" s="26">
        <f>前年!Z80</f>
        <v>0</v>
      </c>
      <c r="F80" s="26">
        <f>D80-E80</f>
        <v>0</v>
      </c>
    </row>
    <row r="81" spans="1:6">
      <c r="A81" s="29"/>
      <c r="B81" s="42" t="s">
        <v>89</v>
      </c>
      <c r="C81" s="43"/>
      <c r="D81" s="26">
        <f>'2の2'!G81</f>
        <v>355687000</v>
      </c>
      <c r="E81" s="26">
        <f>前年!Z81</f>
        <v>122100000</v>
      </c>
      <c r="F81" s="27">
        <f>D81-E81</f>
        <v>233587000</v>
      </c>
    </row>
    <row r="82" spans="1:6">
      <c r="A82" s="30"/>
      <c r="B82" s="40" t="s">
        <v>73</v>
      </c>
      <c r="C82" s="41"/>
      <c r="D82" s="26">
        <f>'2の2'!G82</f>
        <v>1531956572</v>
      </c>
      <c r="E82" s="26">
        <f>前年!Z82</f>
        <v>1329790083</v>
      </c>
      <c r="F82" s="26">
        <f t="shared" ref="F82" si="17">F78+F79+F80-F81</f>
        <v>202166489</v>
      </c>
    </row>
  </sheetData>
  <mergeCells count="26">
    <mergeCell ref="B48:C48"/>
    <mergeCell ref="A49:C49"/>
    <mergeCell ref="A76:C76"/>
    <mergeCell ref="A77:A82"/>
    <mergeCell ref="B77:C77"/>
    <mergeCell ref="B78:C78"/>
    <mergeCell ref="B79:C79"/>
    <mergeCell ref="B80:C80"/>
    <mergeCell ref="B81:C81"/>
    <mergeCell ref="B82:C82"/>
    <mergeCell ref="A50:A75"/>
    <mergeCell ref="B50:B61"/>
    <mergeCell ref="B62:B74"/>
    <mergeCell ref="B75:C75"/>
    <mergeCell ref="A33:A48"/>
    <mergeCell ref="B33:B40"/>
    <mergeCell ref="B41:B47"/>
    <mergeCell ref="A2:F2"/>
    <mergeCell ref="A3:F3"/>
    <mergeCell ref="A5:C5"/>
    <mergeCell ref="A6:A32"/>
    <mergeCell ref="B6:B18"/>
    <mergeCell ref="B19:B31"/>
    <mergeCell ref="B32:C32"/>
    <mergeCell ref="E4:F4"/>
    <mergeCell ref="A4:C4"/>
  </mergeCells>
  <phoneticPr fontId="2"/>
  <pageMargins left="1.1023622047244095" right="0.70866141732283472" top="0.55118110236220474" bottom="0.74803149606299213" header="0.31496062992125984" footer="0.31496062992125984"/>
  <pageSetup paperSize="12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82"/>
  <sheetViews>
    <sheetView topLeftCell="A52" zoomScaleNormal="100" workbookViewId="0">
      <selection activeCell="F16" sqref="F16"/>
    </sheetView>
  </sheetViews>
  <sheetFormatPr defaultRowHeight="13.5"/>
  <cols>
    <col min="1" max="2" width="3.75" style="10" customWidth="1"/>
    <col min="3" max="3" width="49" style="11" customWidth="1"/>
    <col min="4" max="9" width="11.875" style="11" customWidth="1"/>
    <col min="10" max="16384" width="9" style="11"/>
  </cols>
  <sheetData>
    <row r="1" spans="1:9">
      <c r="G1" s="45" t="s">
        <v>126</v>
      </c>
      <c r="H1" s="45"/>
      <c r="I1" s="45"/>
    </row>
    <row r="2" spans="1:9" ht="20.25" customHeight="1">
      <c r="A2" s="46" t="s">
        <v>90</v>
      </c>
      <c r="B2" s="46"/>
      <c r="C2" s="46"/>
      <c r="D2" s="46"/>
      <c r="E2" s="46"/>
      <c r="F2" s="46"/>
      <c r="G2" s="46"/>
      <c r="H2" s="46"/>
      <c r="I2" s="46"/>
    </row>
    <row r="3" spans="1:9" s="14" customFormat="1" ht="12.75" customHeight="1">
      <c r="A3" s="47" t="s">
        <v>91</v>
      </c>
      <c r="B3" s="47"/>
      <c r="C3" s="47"/>
      <c r="D3" s="47"/>
      <c r="E3" s="47"/>
      <c r="F3" s="47"/>
      <c r="G3" s="47"/>
      <c r="H3" s="47"/>
      <c r="I3" s="47"/>
    </row>
    <row r="4" spans="1:9">
      <c r="A4" s="44" t="s">
        <v>99</v>
      </c>
      <c r="B4" s="44"/>
      <c r="C4" s="44"/>
      <c r="H4" s="48" t="s">
        <v>92</v>
      </c>
      <c r="I4" s="48"/>
    </row>
    <row r="5" spans="1:9" s="18" customFormat="1">
      <c r="A5" s="49" t="s">
        <v>74</v>
      </c>
      <c r="B5" s="50"/>
      <c r="C5" s="51"/>
      <c r="D5" s="17" t="s">
        <v>75</v>
      </c>
      <c r="E5" s="17" t="s">
        <v>76</v>
      </c>
      <c r="F5" s="17" t="s">
        <v>77</v>
      </c>
      <c r="G5" s="17" t="s">
        <v>78</v>
      </c>
      <c r="H5" s="17" t="s">
        <v>79</v>
      </c>
      <c r="I5" s="17" t="s">
        <v>80</v>
      </c>
    </row>
    <row r="6" spans="1:9">
      <c r="A6" s="53" t="s">
        <v>83</v>
      </c>
      <c r="B6" s="53" t="s">
        <v>81</v>
      </c>
      <c r="C6" s="19" t="s">
        <v>0</v>
      </c>
      <c r="D6" s="20">
        <f>'2の3'!Y6</f>
        <v>1451004412</v>
      </c>
      <c r="E6" s="20">
        <v>0</v>
      </c>
      <c r="F6" s="20">
        <v>0</v>
      </c>
      <c r="G6" s="20">
        <f>SUM(D6:F6)</f>
        <v>1451004412</v>
      </c>
      <c r="H6" s="20">
        <v>0</v>
      </c>
      <c r="I6" s="20">
        <f>SUM(G6:H6)</f>
        <v>1451004412</v>
      </c>
    </row>
    <row r="7" spans="1:9">
      <c r="A7" s="53"/>
      <c r="B7" s="53"/>
      <c r="C7" s="9" t="s">
        <v>1</v>
      </c>
      <c r="D7" s="21">
        <f>'2の3'!Y7</f>
        <v>250052969</v>
      </c>
      <c r="E7" s="21">
        <v>0</v>
      </c>
      <c r="F7" s="21">
        <v>0</v>
      </c>
      <c r="G7" s="21">
        <f t="shared" ref="G7:G70" si="0">SUM(D7:F7)</f>
        <v>250052969</v>
      </c>
      <c r="H7" s="21">
        <v>0</v>
      </c>
      <c r="I7" s="21">
        <f t="shared" ref="I7:I70" si="1">SUM(G7:H7)</f>
        <v>250052969</v>
      </c>
    </row>
    <row r="8" spans="1:9">
      <c r="A8" s="53"/>
      <c r="B8" s="53"/>
      <c r="C8" s="9" t="s">
        <v>2</v>
      </c>
      <c r="D8" s="21">
        <f>'2の3'!Y8</f>
        <v>0</v>
      </c>
      <c r="E8" s="21">
        <v>0</v>
      </c>
      <c r="F8" s="21">
        <v>0</v>
      </c>
      <c r="G8" s="21">
        <f t="shared" si="0"/>
        <v>0</v>
      </c>
      <c r="H8" s="21">
        <v>0</v>
      </c>
      <c r="I8" s="21">
        <f t="shared" si="1"/>
        <v>0</v>
      </c>
    </row>
    <row r="9" spans="1:9">
      <c r="A9" s="53"/>
      <c r="B9" s="53"/>
      <c r="C9" s="9" t="s">
        <v>3</v>
      </c>
      <c r="D9" s="21">
        <f>'2の3'!Y9</f>
        <v>929921076</v>
      </c>
      <c r="E9" s="21">
        <v>0</v>
      </c>
      <c r="F9" s="21">
        <v>0</v>
      </c>
      <c r="G9" s="21">
        <f t="shared" si="0"/>
        <v>929921076</v>
      </c>
      <c r="H9" s="21">
        <v>0</v>
      </c>
      <c r="I9" s="21">
        <f t="shared" si="1"/>
        <v>929921076</v>
      </c>
    </row>
    <row r="10" spans="1:9">
      <c r="A10" s="53"/>
      <c r="B10" s="53"/>
      <c r="C10" s="9" t="s">
        <v>4</v>
      </c>
      <c r="D10" s="21">
        <f>'2の3'!Y10</f>
        <v>0</v>
      </c>
      <c r="E10" s="21">
        <v>0</v>
      </c>
      <c r="F10" s="21">
        <v>0</v>
      </c>
      <c r="G10" s="21">
        <f t="shared" si="0"/>
        <v>0</v>
      </c>
      <c r="H10" s="21">
        <v>0</v>
      </c>
      <c r="I10" s="21">
        <f t="shared" si="1"/>
        <v>0</v>
      </c>
    </row>
    <row r="11" spans="1:9">
      <c r="A11" s="53"/>
      <c r="B11" s="53"/>
      <c r="C11" s="9" t="s">
        <v>5</v>
      </c>
      <c r="D11" s="21">
        <f>'2の3'!Y11</f>
        <v>0</v>
      </c>
      <c r="E11" s="21">
        <v>0</v>
      </c>
      <c r="F11" s="21">
        <v>0</v>
      </c>
      <c r="G11" s="21">
        <f t="shared" si="0"/>
        <v>0</v>
      </c>
      <c r="H11" s="21">
        <v>0</v>
      </c>
      <c r="I11" s="21">
        <f t="shared" si="1"/>
        <v>0</v>
      </c>
    </row>
    <row r="12" spans="1:9">
      <c r="A12" s="53"/>
      <c r="B12" s="53"/>
      <c r="C12" s="9" t="s">
        <v>6</v>
      </c>
      <c r="D12" s="21">
        <f>'2の3'!Y12</f>
        <v>0</v>
      </c>
      <c r="E12" s="21">
        <v>0</v>
      </c>
      <c r="F12" s="21">
        <v>0</v>
      </c>
      <c r="G12" s="21">
        <f t="shared" si="0"/>
        <v>0</v>
      </c>
      <c r="H12" s="21">
        <v>0</v>
      </c>
      <c r="I12" s="21">
        <f t="shared" si="1"/>
        <v>0</v>
      </c>
    </row>
    <row r="13" spans="1:9">
      <c r="A13" s="53"/>
      <c r="B13" s="53"/>
      <c r="C13" s="9" t="s">
        <v>7</v>
      </c>
      <c r="D13" s="21">
        <f>'2の3'!Y13</f>
        <v>3557885996</v>
      </c>
      <c r="E13" s="21">
        <v>0</v>
      </c>
      <c r="F13" s="21">
        <v>0</v>
      </c>
      <c r="G13" s="21">
        <f t="shared" si="0"/>
        <v>3557885996</v>
      </c>
      <c r="H13" s="21">
        <v>0</v>
      </c>
      <c r="I13" s="21">
        <f t="shared" si="1"/>
        <v>3557885996</v>
      </c>
    </row>
    <row r="14" spans="1:9">
      <c r="A14" s="53"/>
      <c r="B14" s="53"/>
      <c r="C14" s="9" t="s">
        <v>8</v>
      </c>
      <c r="D14" s="21">
        <f>'2の3'!Y14</f>
        <v>0</v>
      </c>
      <c r="E14" s="21">
        <v>0</v>
      </c>
      <c r="F14" s="21">
        <v>0</v>
      </c>
      <c r="G14" s="21">
        <f t="shared" si="0"/>
        <v>0</v>
      </c>
      <c r="H14" s="21">
        <v>0</v>
      </c>
      <c r="I14" s="21">
        <f t="shared" si="1"/>
        <v>0</v>
      </c>
    </row>
    <row r="15" spans="1:9">
      <c r="A15" s="53"/>
      <c r="B15" s="53"/>
      <c r="C15" s="9" t="s">
        <v>9</v>
      </c>
      <c r="D15" s="21">
        <f>'2の3'!Y15</f>
        <v>0</v>
      </c>
      <c r="E15" s="21">
        <v>0</v>
      </c>
      <c r="F15" s="21">
        <v>10634139</v>
      </c>
      <c r="G15" s="21">
        <f t="shared" si="0"/>
        <v>10634139</v>
      </c>
      <c r="H15" s="21">
        <v>0</v>
      </c>
      <c r="I15" s="21">
        <f t="shared" si="1"/>
        <v>10634139</v>
      </c>
    </row>
    <row r="16" spans="1:9">
      <c r="A16" s="53"/>
      <c r="B16" s="53"/>
      <c r="C16" s="9" t="s">
        <v>10</v>
      </c>
      <c r="D16" s="21">
        <f>'2の3'!Y16</f>
        <v>1499000</v>
      </c>
      <c r="E16" s="21">
        <v>0</v>
      </c>
      <c r="F16" s="21">
        <v>0</v>
      </c>
      <c r="G16" s="21">
        <f t="shared" si="0"/>
        <v>1499000</v>
      </c>
      <c r="H16" s="21">
        <v>0</v>
      </c>
      <c r="I16" s="21">
        <f t="shared" si="1"/>
        <v>1499000</v>
      </c>
    </row>
    <row r="17" spans="1:9">
      <c r="A17" s="53"/>
      <c r="B17" s="53"/>
      <c r="C17" s="19" t="s">
        <v>11</v>
      </c>
      <c r="D17" s="20">
        <f>'2の3'!Y17</f>
        <v>366137</v>
      </c>
      <c r="E17" s="20">
        <v>0</v>
      </c>
      <c r="F17" s="20">
        <v>0</v>
      </c>
      <c r="G17" s="20">
        <f t="shared" si="0"/>
        <v>366137</v>
      </c>
      <c r="H17" s="20">
        <v>0</v>
      </c>
      <c r="I17" s="20">
        <f t="shared" si="1"/>
        <v>366137</v>
      </c>
    </row>
    <row r="18" spans="1:9">
      <c r="A18" s="53"/>
      <c r="B18" s="54"/>
      <c r="C18" s="17" t="s">
        <v>30</v>
      </c>
      <c r="D18" s="22">
        <f>'2の3'!Y18</f>
        <v>6190729590</v>
      </c>
      <c r="E18" s="22">
        <f t="shared" ref="E18:H18" si="2">SUM(E6:E17)</f>
        <v>0</v>
      </c>
      <c r="F18" s="22">
        <f t="shared" si="2"/>
        <v>10634139</v>
      </c>
      <c r="G18" s="22">
        <f t="shared" si="2"/>
        <v>6201363729</v>
      </c>
      <c r="H18" s="22">
        <f t="shared" si="2"/>
        <v>0</v>
      </c>
      <c r="I18" s="22">
        <f t="shared" si="1"/>
        <v>6201363729</v>
      </c>
    </row>
    <row r="19" spans="1:9">
      <c r="A19" s="53"/>
      <c r="B19" s="52" t="s">
        <v>82</v>
      </c>
      <c r="C19" s="19" t="s">
        <v>31</v>
      </c>
      <c r="D19" s="20">
        <f>'2の3'!Y19</f>
        <v>3453575525</v>
      </c>
      <c r="E19" s="20">
        <v>0</v>
      </c>
      <c r="F19" s="20">
        <v>0</v>
      </c>
      <c r="G19" s="20">
        <f t="shared" si="0"/>
        <v>3453575525</v>
      </c>
      <c r="H19" s="20">
        <v>0</v>
      </c>
      <c r="I19" s="20">
        <f t="shared" si="1"/>
        <v>3453575525</v>
      </c>
    </row>
    <row r="20" spans="1:9">
      <c r="A20" s="53"/>
      <c r="B20" s="53"/>
      <c r="C20" s="9" t="s">
        <v>32</v>
      </c>
      <c r="D20" s="21">
        <f>'2の3'!Y20</f>
        <v>1046962198</v>
      </c>
      <c r="E20" s="21">
        <v>0</v>
      </c>
      <c r="F20" s="21">
        <v>0</v>
      </c>
      <c r="G20" s="21">
        <f t="shared" si="0"/>
        <v>1046962198</v>
      </c>
      <c r="H20" s="21">
        <v>0</v>
      </c>
      <c r="I20" s="21">
        <f t="shared" si="1"/>
        <v>1046962198</v>
      </c>
    </row>
    <row r="21" spans="1:9">
      <c r="A21" s="53"/>
      <c r="B21" s="53"/>
      <c r="C21" s="9" t="s">
        <v>33</v>
      </c>
      <c r="D21" s="21">
        <f>'2の3'!Y21</f>
        <v>811279507</v>
      </c>
      <c r="E21" s="21">
        <v>0</v>
      </c>
      <c r="F21" s="21">
        <v>3122688</v>
      </c>
      <c r="G21" s="21">
        <f t="shared" si="0"/>
        <v>814402195</v>
      </c>
      <c r="H21" s="21">
        <v>0</v>
      </c>
      <c r="I21" s="21">
        <f t="shared" si="1"/>
        <v>814402195</v>
      </c>
    </row>
    <row r="22" spans="1:9">
      <c r="A22" s="53"/>
      <c r="B22" s="53"/>
      <c r="C22" s="9" t="s">
        <v>34</v>
      </c>
      <c r="D22" s="21">
        <f>'2の3'!Y22</f>
        <v>0</v>
      </c>
      <c r="E22" s="21">
        <v>0</v>
      </c>
      <c r="F22" s="21">
        <v>0</v>
      </c>
      <c r="G22" s="21">
        <f t="shared" si="0"/>
        <v>0</v>
      </c>
      <c r="H22" s="21">
        <v>0</v>
      </c>
      <c r="I22" s="21">
        <f t="shared" si="1"/>
        <v>0</v>
      </c>
    </row>
    <row r="23" spans="1:9">
      <c r="A23" s="53"/>
      <c r="B23" s="53"/>
      <c r="C23" s="9" t="s">
        <v>35</v>
      </c>
      <c r="D23" s="21">
        <f>'2の3'!Y23</f>
        <v>0</v>
      </c>
      <c r="E23" s="21">
        <v>0</v>
      </c>
      <c r="F23" s="21">
        <v>0</v>
      </c>
      <c r="G23" s="21">
        <f t="shared" si="0"/>
        <v>0</v>
      </c>
      <c r="H23" s="21">
        <v>0</v>
      </c>
      <c r="I23" s="21">
        <f t="shared" si="1"/>
        <v>0</v>
      </c>
    </row>
    <row r="24" spans="1:9">
      <c r="A24" s="53"/>
      <c r="B24" s="53"/>
      <c r="C24" s="9" t="s">
        <v>36</v>
      </c>
      <c r="D24" s="21">
        <f>'2の3'!Y24</f>
        <v>0</v>
      </c>
      <c r="E24" s="21">
        <v>0</v>
      </c>
      <c r="F24" s="21">
        <v>0</v>
      </c>
      <c r="G24" s="21">
        <f t="shared" si="0"/>
        <v>0</v>
      </c>
      <c r="H24" s="21">
        <v>0</v>
      </c>
      <c r="I24" s="21">
        <f t="shared" si="1"/>
        <v>0</v>
      </c>
    </row>
    <row r="25" spans="1:9">
      <c r="A25" s="53"/>
      <c r="B25" s="53"/>
      <c r="C25" s="9" t="s">
        <v>37</v>
      </c>
      <c r="D25" s="21">
        <f>'2の3'!Y25</f>
        <v>1199952</v>
      </c>
      <c r="E25" s="21">
        <v>0</v>
      </c>
      <c r="F25" s="21">
        <v>0</v>
      </c>
      <c r="G25" s="21">
        <f t="shared" si="0"/>
        <v>1199952</v>
      </c>
      <c r="H25" s="21">
        <v>0</v>
      </c>
      <c r="I25" s="21">
        <f t="shared" si="1"/>
        <v>1199952</v>
      </c>
    </row>
    <row r="26" spans="1:9">
      <c r="A26" s="53"/>
      <c r="B26" s="53"/>
      <c r="C26" s="9" t="s">
        <v>38</v>
      </c>
      <c r="D26" s="21">
        <f>'2の3'!Y26</f>
        <v>437665579</v>
      </c>
      <c r="E26" s="21">
        <v>0</v>
      </c>
      <c r="F26" s="21">
        <v>0</v>
      </c>
      <c r="G26" s="21">
        <f t="shared" si="0"/>
        <v>437665579</v>
      </c>
      <c r="H26" s="21">
        <v>0</v>
      </c>
      <c r="I26" s="21">
        <f t="shared" si="1"/>
        <v>437665579</v>
      </c>
    </row>
    <row r="27" spans="1:9">
      <c r="A27" s="53"/>
      <c r="B27" s="53"/>
      <c r="C27" s="9" t="s">
        <v>39</v>
      </c>
      <c r="D27" s="21">
        <f>'2の3'!Y27</f>
        <v>-103944748</v>
      </c>
      <c r="E27" s="21">
        <v>0</v>
      </c>
      <c r="F27" s="21">
        <v>0</v>
      </c>
      <c r="G27" s="21">
        <f t="shared" si="0"/>
        <v>-103944748</v>
      </c>
      <c r="H27" s="21">
        <v>0</v>
      </c>
      <c r="I27" s="21">
        <f t="shared" si="1"/>
        <v>-103944748</v>
      </c>
    </row>
    <row r="28" spans="1:9">
      <c r="A28" s="53"/>
      <c r="B28" s="53"/>
      <c r="C28" s="9" t="s">
        <v>40</v>
      </c>
      <c r="D28" s="21">
        <f>'2の3'!Y28</f>
        <v>1060642</v>
      </c>
      <c r="E28" s="21">
        <v>0</v>
      </c>
      <c r="F28" s="21">
        <v>0</v>
      </c>
      <c r="G28" s="21">
        <f t="shared" si="0"/>
        <v>1060642</v>
      </c>
      <c r="H28" s="21">
        <v>0</v>
      </c>
      <c r="I28" s="21">
        <f t="shared" si="1"/>
        <v>1060642</v>
      </c>
    </row>
    <row r="29" spans="1:9">
      <c r="A29" s="53"/>
      <c r="B29" s="53"/>
      <c r="C29" s="9" t="s">
        <v>41</v>
      </c>
      <c r="D29" s="21">
        <f>'2の3'!Y29</f>
        <v>0</v>
      </c>
      <c r="E29" s="21">
        <v>0</v>
      </c>
      <c r="F29" s="21">
        <v>0</v>
      </c>
      <c r="G29" s="21">
        <f t="shared" si="0"/>
        <v>0</v>
      </c>
      <c r="H29" s="21">
        <v>0</v>
      </c>
      <c r="I29" s="21">
        <f t="shared" si="1"/>
        <v>0</v>
      </c>
    </row>
    <row r="30" spans="1:9">
      <c r="A30" s="53"/>
      <c r="B30" s="53"/>
      <c r="C30" s="19" t="s">
        <v>42</v>
      </c>
      <c r="D30" s="20">
        <f>'2の3'!Y30</f>
        <v>389011</v>
      </c>
      <c r="E30" s="20">
        <v>0</v>
      </c>
      <c r="F30" s="20">
        <v>0</v>
      </c>
      <c r="G30" s="20">
        <f t="shared" si="0"/>
        <v>389011</v>
      </c>
      <c r="H30" s="20">
        <v>0</v>
      </c>
      <c r="I30" s="20">
        <f t="shared" si="1"/>
        <v>389011</v>
      </c>
    </row>
    <row r="31" spans="1:9">
      <c r="A31" s="53"/>
      <c r="B31" s="53"/>
      <c r="C31" s="17" t="s">
        <v>43</v>
      </c>
      <c r="D31" s="22">
        <f>'2の3'!Y31</f>
        <v>5648187666</v>
      </c>
      <c r="E31" s="22">
        <f t="shared" ref="E31:H31" si="3">SUM(E19:E30)</f>
        <v>0</v>
      </c>
      <c r="F31" s="22">
        <f t="shared" si="3"/>
        <v>3122688</v>
      </c>
      <c r="G31" s="22">
        <f t="shared" si="3"/>
        <v>5651310354</v>
      </c>
      <c r="H31" s="22">
        <f t="shared" si="3"/>
        <v>0</v>
      </c>
      <c r="I31" s="22">
        <f t="shared" si="1"/>
        <v>5651310354</v>
      </c>
    </row>
    <row r="32" spans="1:9">
      <c r="A32" s="54"/>
      <c r="B32" s="49" t="s">
        <v>44</v>
      </c>
      <c r="C32" s="51"/>
      <c r="D32" s="22">
        <f>'2の3'!Y32</f>
        <v>542541924</v>
      </c>
      <c r="E32" s="22">
        <f t="shared" ref="E32:H32" si="4">E18-E31</f>
        <v>0</v>
      </c>
      <c r="F32" s="22">
        <f t="shared" si="4"/>
        <v>7511451</v>
      </c>
      <c r="G32" s="22">
        <f t="shared" si="4"/>
        <v>550053375</v>
      </c>
      <c r="H32" s="22">
        <f t="shared" si="4"/>
        <v>0</v>
      </c>
      <c r="I32" s="22">
        <f t="shared" si="1"/>
        <v>550053375</v>
      </c>
    </row>
    <row r="33" spans="1:9">
      <c r="A33" s="52" t="s">
        <v>84</v>
      </c>
      <c r="B33" s="52" t="s">
        <v>81</v>
      </c>
      <c r="C33" s="19" t="s">
        <v>12</v>
      </c>
      <c r="D33" s="20">
        <f>'2の3'!Y33</f>
        <v>0</v>
      </c>
      <c r="E33" s="20">
        <v>0</v>
      </c>
      <c r="F33" s="20">
        <v>0</v>
      </c>
      <c r="G33" s="20">
        <f t="shared" si="0"/>
        <v>0</v>
      </c>
      <c r="H33" s="20">
        <v>0</v>
      </c>
      <c r="I33" s="20">
        <f t="shared" si="1"/>
        <v>0</v>
      </c>
    </row>
    <row r="34" spans="1:9">
      <c r="A34" s="53"/>
      <c r="B34" s="53"/>
      <c r="C34" s="9" t="s">
        <v>13</v>
      </c>
      <c r="D34" s="21">
        <f>'2の3'!Y34</f>
        <v>602741</v>
      </c>
      <c r="E34" s="21">
        <v>0</v>
      </c>
      <c r="F34" s="21">
        <v>779</v>
      </c>
      <c r="G34" s="21">
        <f t="shared" si="0"/>
        <v>603520</v>
      </c>
      <c r="H34" s="21">
        <v>0</v>
      </c>
      <c r="I34" s="21">
        <f t="shared" si="1"/>
        <v>603520</v>
      </c>
    </row>
    <row r="35" spans="1:9">
      <c r="A35" s="53"/>
      <c r="B35" s="53"/>
      <c r="C35" s="9" t="s">
        <v>14</v>
      </c>
      <c r="D35" s="21">
        <f>'2の3'!Y35</f>
        <v>0</v>
      </c>
      <c r="E35" s="21">
        <v>0</v>
      </c>
      <c r="F35" s="21">
        <v>0</v>
      </c>
      <c r="G35" s="21">
        <f t="shared" si="0"/>
        <v>0</v>
      </c>
      <c r="H35" s="21">
        <v>0</v>
      </c>
      <c r="I35" s="21">
        <f t="shared" si="1"/>
        <v>0</v>
      </c>
    </row>
    <row r="36" spans="1:9">
      <c r="A36" s="53"/>
      <c r="B36" s="53"/>
      <c r="C36" s="9" t="s">
        <v>15</v>
      </c>
      <c r="D36" s="21">
        <f>'2の3'!Y36</f>
        <v>0</v>
      </c>
      <c r="E36" s="21">
        <v>0</v>
      </c>
      <c r="F36" s="21">
        <v>0</v>
      </c>
      <c r="G36" s="21">
        <f t="shared" si="0"/>
        <v>0</v>
      </c>
      <c r="H36" s="21">
        <v>0</v>
      </c>
      <c r="I36" s="21">
        <f t="shared" si="1"/>
        <v>0</v>
      </c>
    </row>
    <row r="37" spans="1:9">
      <c r="A37" s="53"/>
      <c r="B37" s="53"/>
      <c r="C37" s="9" t="s">
        <v>16</v>
      </c>
      <c r="D37" s="21">
        <f>'2の3'!Y37</f>
        <v>0</v>
      </c>
      <c r="E37" s="21">
        <v>0</v>
      </c>
      <c r="F37" s="21">
        <v>0</v>
      </c>
      <c r="G37" s="21">
        <f t="shared" si="0"/>
        <v>0</v>
      </c>
      <c r="H37" s="21">
        <v>0</v>
      </c>
      <c r="I37" s="21">
        <f t="shared" si="1"/>
        <v>0</v>
      </c>
    </row>
    <row r="38" spans="1:9">
      <c r="A38" s="53"/>
      <c r="B38" s="53"/>
      <c r="C38" s="9" t="s">
        <v>17</v>
      </c>
      <c r="D38" s="21">
        <f>'2の3'!Y38</f>
        <v>0</v>
      </c>
      <c r="E38" s="21">
        <v>0</v>
      </c>
      <c r="F38" s="21">
        <v>0</v>
      </c>
      <c r="G38" s="21">
        <f>SUM(D38:F38)</f>
        <v>0</v>
      </c>
      <c r="H38" s="21">
        <v>0</v>
      </c>
      <c r="I38" s="21">
        <f t="shared" si="1"/>
        <v>0</v>
      </c>
    </row>
    <row r="39" spans="1:9">
      <c r="A39" s="53"/>
      <c r="B39" s="53"/>
      <c r="C39" s="19" t="s">
        <v>18</v>
      </c>
      <c r="D39" s="20">
        <f>'2の3'!Y39</f>
        <v>21548451</v>
      </c>
      <c r="E39" s="20">
        <v>0</v>
      </c>
      <c r="F39" s="20">
        <v>20467565</v>
      </c>
      <c r="G39" s="20">
        <f t="shared" si="0"/>
        <v>42016016</v>
      </c>
      <c r="H39" s="20">
        <v>0</v>
      </c>
      <c r="I39" s="20">
        <f t="shared" si="1"/>
        <v>42016016</v>
      </c>
    </row>
    <row r="40" spans="1:9">
      <c r="A40" s="53"/>
      <c r="B40" s="54"/>
      <c r="C40" s="17" t="s">
        <v>45</v>
      </c>
      <c r="D40" s="22">
        <f>'2の3'!Y40</f>
        <v>22151192</v>
      </c>
      <c r="E40" s="22">
        <f t="shared" ref="E40:H40" si="5">SUM(E33:E39)</f>
        <v>0</v>
      </c>
      <c r="F40" s="22">
        <f t="shared" si="5"/>
        <v>20468344</v>
      </c>
      <c r="G40" s="22">
        <f t="shared" si="5"/>
        <v>42619536</v>
      </c>
      <c r="H40" s="22">
        <f t="shared" si="5"/>
        <v>0</v>
      </c>
      <c r="I40" s="22">
        <f t="shared" si="1"/>
        <v>42619536</v>
      </c>
    </row>
    <row r="41" spans="1:9">
      <c r="A41" s="53"/>
      <c r="B41" s="52" t="s">
        <v>82</v>
      </c>
      <c r="C41" s="19" t="s">
        <v>46</v>
      </c>
      <c r="D41" s="20">
        <f>'2の3'!Y41</f>
        <v>57271761</v>
      </c>
      <c r="E41" s="20">
        <v>0</v>
      </c>
      <c r="F41" s="20">
        <v>0</v>
      </c>
      <c r="G41" s="20">
        <f t="shared" si="0"/>
        <v>57271761</v>
      </c>
      <c r="H41" s="20">
        <v>0</v>
      </c>
      <c r="I41" s="20">
        <f t="shared" si="1"/>
        <v>57271761</v>
      </c>
    </row>
    <row r="42" spans="1:9">
      <c r="A42" s="53"/>
      <c r="B42" s="53"/>
      <c r="C42" s="9" t="s">
        <v>47</v>
      </c>
      <c r="D42" s="21">
        <f>'2の3'!Y42</f>
        <v>0</v>
      </c>
      <c r="E42" s="21">
        <v>0</v>
      </c>
      <c r="F42" s="21">
        <v>0</v>
      </c>
      <c r="G42" s="21">
        <f t="shared" si="0"/>
        <v>0</v>
      </c>
      <c r="H42" s="21">
        <v>0</v>
      </c>
      <c r="I42" s="21">
        <f t="shared" si="1"/>
        <v>0</v>
      </c>
    </row>
    <row r="43" spans="1:9">
      <c r="A43" s="53"/>
      <c r="B43" s="53"/>
      <c r="C43" s="9" t="s">
        <v>48</v>
      </c>
      <c r="D43" s="21">
        <f>'2の3'!Y43</f>
        <v>0</v>
      </c>
      <c r="E43" s="21">
        <v>0</v>
      </c>
      <c r="F43" s="21">
        <v>0</v>
      </c>
      <c r="G43" s="21">
        <f t="shared" si="0"/>
        <v>0</v>
      </c>
      <c r="H43" s="21">
        <v>0</v>
      </c>
      <c r="I43" s="21">
        <f t="shared" si="1"/>
        <v>0</v>
      </c>
    </row>
    <row r="44" spans="1:9">
      <c r="A44" s="53"/>
      <c r="B44" s="53"/>
      <c r="C44" s="9" t="s">
        <v>49</v>
      </c>
      <c r="D44" s="21">
        <f>'2の3'!Y44</f>
        <v>0</v>
      </c>
      <c r="E44" s="21">
        <v>0</v>
      </c>
      <c r="F44" s="21">
        <v>0</v>
      </c>
      <c r="G44" s="21">
        <f t="shared" si="0"/>
        <v>0</v>
      </c>
      <c r="H44" s="21">
        <v>0</v>
      </c>
      <c r="I44" s="21">
        <f t="shared" si="1"/>
        <v>0</v>
      </c>
    </row>
    <row r="45" spans="1:9">
      <c r="A45" s="53"/>
      <c r="B45" s="53"/>
      <c r="C45" s="9" t="s">
        <v>50</v>
      </c>
      <c r="D45" s="21">
        <f>'2の3'!Y45</f>
        <v>0</v>
      </c>
      <c r="E45" s="21">
        <v>0</v>
      </c>
      <c r="F45" s="21">
        <v>0</v>
      </c>
      <c r="G45" s="21">
        <f t="shared" si="0"/>
        <v>0</v>
      </c>
      <c r="H45" s="21">
        <v>0</v>
      </c>
      <c r="I45" s="21">
        <f t="shared" si="1"/>
        <v>0</v>
      </c>
    </row>
    <row r="46" spans="1:9">
      <c r="A46" s="53"/>
      <c r="B46" s="53"/>
      <c r="C46" s="19" t="s">
        <v>51</v>
      </c>
      <c r="D46" s="20">
        <f>'2の3'!Y46</f>
        <v>2916773</v>
      </c>
      <c r="E46" s="20">
        <v>0</v>
      </c>
      <c r="F46" s="20">
        <v>0</v>
      </c>
      <c r="G46" s="20">
        <f t="shared" si="0"/>
        <v>2916773</v>
      </c>
      <c r="H46" s="20">
        <v>0</v>
      </c>
      <c r="I46" s="20">
        <f t="shared" si="1"/>
        <v>2916773</v>
      </c>
    </row>
    <row r="47" spans="1:9">
      <c r="A47" s="53"/>
      <c r="B47" s="54"/>
      <c r="C47" s="17" t="s">
        <v>52</v>
      </c>
      <c r="D47" s="22">
        <f>'2の3'!Y47</f>
        <v>60188534</v>
      </c>
      <c r="E47" s="22">
        <f t="shared" ref="E47:H47" si="6">SUM(E41:E46)</f>
        <v>0</v>
      </c>
      <c r="F47" s="22">
        <f t="shared" si="6"/>
        <v>0</v>
      </c>
      <c r="G47" s="22">
        <f t="shared" si="6"/>
        <v>60188534</v>
      </c>
      <c r="H47" s="22">
        <f t="shared" si="6"/>
        <v>0</v>
      </c>
      <c r="I47" s="22">
        <f t="shared" si="1"/>
        <v>60188534</v>
      </c>
    </row>
    <row r="48" spans="1:9">
      <c r="A48" s="54"/>
      <c r="B48" s="49" t="s">
        <v>53</v>
      </c>
      <c r="C48" s="51"/>
      <c r="D48" s="22">
        <f>'2の3'!Y48</f>
        <v>-38037342</v>
      </c>
      <c r="E48" s="22">
        <f t="shared" ref="E48:H48" si="7">E40-E47</f>
        <v>0</v>
      </c>
      <c r="F48" s="22">
        <f t="shared" si="7"/>
        <v>20468344</v>
      </c>
      <c r="G48" s="22">
        <f t="shared" si="7"/>
        <v>-17568998</v>
      </c>
      <c r="H48" s="22">
        <f t="shared" si="7"/>
        <v>0</v>
      </c>
      <c r="I48" s="22">
        <f t="shared" si="1"/>
        <v>-17568998</v>
      </c>
    </row>
    <row r="49" spans="1:9">
      <c r="A49" s="49" t="s">
        <v>54</v>
      </c>
      <c r="B49" s="50"/>
      <c r="C49" s="51"/>
      <c r="D49" s="22">
        <f>'2の3'!Y49</f>
        <v>504504582</v>
      </c>
      <c r="E49" s="22">
        <f t="shared" ref="E49:H49" si="8">E32+E48</f>
        <v>0</v>
      </c>
      <c r="F49" s="22">
        <f t="shared" si="8"/>
        <v>27979795</v>
      </c>
      <c r="G49" s="22">
        <f t="shared" si="8"/>
        <v>532484377</v>
      </c>
      <c r="H49" s="22">
        <f t="shared" si="8"/>
        <v>0</v>
      </c>
      <c r="I49" s="22">
        <f t="shared" si="1"/>
        <v>532484377</v>
      </c>
    </row>
    <row r="50" spans="1:9">
      <c r="A50" s="52" t="s">
        <v>85</v>
      </c>
      <c r="B50" s="52" t="s">
        <v>81</v>
      </c>
      <c r="C50" s="19" t="s">
        <v>19</v>
      </c>
      <c r="D50" s="20">
        <f>'2の3'!Y50</f>
        <v>24059000</v>
      </c>
      <c r="E50" s="20">
        <v>0</v>
      </c>
      <c r="F50" s="20">
        <v>0</v>
      </c>
      <c r="G50" s="20">
        <f t="shared" si="0"/>
        <v>24059000</v>
      </c>
      <c r="H50" s="20">
        <v>0</v>
      </c>
      <c r="I50" s="20">
        <f t="shared" si="1"/>
        <v>24059000</v>
      </c>
    </row>
    <row r="51" spans="1:9">
      <c r="A51" s="53"/>
      <c r="B51" s="53"/>
      <c r="C51" s="9" t="s">
        <v>20</v>
      </c>
      <c r="D51" s="21">
        <f>'2の3'!Y51</f>
        <v>0</v>
      </c>
      <c r="E51" s="21">
        <v>0</v>
      </c>
      <c r="F51" s="21">
        <v>0</v>
      </c>
      <c r="G51" s="21">
        <f t="shared" si="0"/>
        <v>0</v>
      </c>
      <c r="H51" s="21">
        <v>0</v>
      </c>
      <c r="I51" s="21">
        <f t="shared" si="1"/>
        <v>0</v>
      </c>
    </row>
    <row r="52" spans="1:9">
      <c r="A52" s="53"/>
      <c r="B52" s="53"/>
      <c r="C52" s="9" t="s">
        <v>21</v>
      </c>
      <c r="D52" s="21">
        <f>'2の3'!Y52</f>
        <v>0</v>
      </c>
      <c r="E52" s="21">
        <v>0</v>
      </c>
      <c r="F52" s="21">
        <v>0</v>
      </c>
      <c r="G52" s="21">
        <f t="shared" si="0"/>
        <v>0</v>
      </c>
      <c r="H52" s="21">
        <v>0</v>
      </c>
      <c r="I52" s="21">
        <f t="shared" si="1"/>
        <v>0</v>
      </c>
    </row>
    <row r="53" spans="1:9">
      <c r="A53" s="53"/>
      <c r="B53" s="53"/>
      <c r="C53" s="9" t="s">
        <v>22</v>
      </c>
      <c r="D53" s="21">
        <f>'2の3'!Y53</f>
        <v>0</v>
      </c>
      <c r="E53" s="21">
        <v>0</v>
      </c>
      <c r="F53" s="21">
        <v>0</v>
      </c>
      <c r="G53" s="21">
        <f t="shared" si="0"/>
        <v>0</v>
      </c>
      <c r="H53" s="21">
        <v>0</v>
      </c>
      <c r="I53" s="21">
        <f t="shared" si="1"/>
        <v>0</v>
      </c>
    </row>
    <row r="54" spans="1:9">
      <c r="A54" s="53"/>
      <c r="B54" s="53"/>
      <c r="C54" s="9" t="s">
        <v>23</v>
      </c>
      <c r="D54" s="21">
        <f>'2の3'!Y54</f>
        <v>210040</v>
      </c>
      <c r="E54" s="21">
        <v>0</v>
      </c>
      <c r="F54" s="21">
        <v>0</v>
      </c>
      <c r="G54" s="21">
        <f t="shared" si="0"/>
        <v>210040</v>
      </c>
      <c r="H54" s="21">
        <v>0</v>
      </c>
      <c r="I54" s="21">
        <f t="shared" si="1"/>
        <v>210040</v>
      </c>
    </row>
    <row r="55" spans="1:9">
      <c r="A55" s="53"/>
      <c r="B55" s="53"/>
      <c r="C55" s="9" t="s">
        <v>24</v>
      </c>
      <c r="D55" s="21">
        <f>'2の3'!Y55</f>
        <v>2400000</v>
      </c>
      <c r="E55" s="21">
        <v>0</v>
      </c>
      <c r="F55" s="21">
        <v>0</v>
      </c>
      <c r="G55" s="21">
        <f t="shared" si="0"/>
        <v>2400000</v>
      </c>
      <c r="H55" s="21">
        <v>0</v>
      </c>
      <c r="I55" s="21">
        <f t="shared" si="1"/>
        <v>2400000</v>
      </c>
    </row>
    <row r="56" spans="1:9">
      <c r="A56" s="53"/>
      <c r="B56" s="53"/>
      <c r="C56" s="9" t="s">
        <v>25</v>
      </c>
      <c r="D56" s="21">
        <f>'2の3'!Y56</f>
        <v>47750000</v>
      </c>
      <c r="E56" s="21">
        <v>0</v>
      </c>
      <c r="F56" s="21">
        <v>0</v>
      </c>
      <c r="G56" s="21">
        <f t="shared" si="0"/>
        <v>47750000</v>
      </c>
      <c r="H56" s="21">
        <v>0</v>
      </c>
      <c r="I56" s="21">
        <f t="shared" si="1"/>
        <v>47750000</v>
      </c>
    </row>
    <row r="57" spans="1:9">
      <c r="A57" s="53"/>
      <c r="B57" s="53"/>
      <c r="C57" s="9" t="s">
        <v>26</v>
      </c>
      <c r="D57" s="21">
        <f>'2の3'!Y57</f>
        <v>34313699</v>
      </c>
      <c r="E57" s="21">
        <v>0</v>
      </c>
      <c r="F57" s="21">
        <v>0</v>
      </c>
      <c r="G57" s="21">
        <f t="shared" si="0"/>
        <v>34313699</v>
      </c>
      <c r="H57" s="21">
        <f>-G57</f>
        <v>-34313699</v>
      </c>
      <c r="I57" s="21">
        <f t="shared" si="1"/>
        <v>0</v>
      </c>
    </row>
    <row r="58" spans="1:9">
      <c r="A58" s="53"/>
      <c r="B58" s="53"/>
      <c r="C58" s="9" t="s">
        <v>27</v>
      </c>
      <c r="D58" s="21">
        <f>'2の3'!Y58</f>
        <v>0</v>
      </c>
      <c r="E58" s="21">
        <v>0</v>
      </c>
      <c r="F58" s="21">
        <v>0</v>
      </c>
      <c r="G58" s="21">
        <f t="shared" si="0"/>
        <v>0</v>
      </c>
      <c r="H58" s="21">
        <v>0</v>
      </c>
      <c r="I58" s="21">
        <f t="shared" si="1"/>
        <v>0</v>
      </c>
    </row>
    <row r="59" spans="1:9">
      <c r="A59" s="53"/>
      <c r="B59" s="53"/>
      <c r="C59" s="9" t="s">
        <v>28</v>
      </c>
      <c r="D59" s="21">
        <f>'2の3'!Y59</f>
        <v>0</v>
      </c>
      <c r="E59" s="21">
        <v>0</v>
      </c>
      <c r="F59" s="21">
        <v>0</v>
      </c>
      <c r="G59" s="21">
        <f t="shared" si="0"/>
        <v>0</v>
      </c>
      <c r="H59" s="21">
        <v>0</v>
      </c>
      <c r="I59" s="21">
        <f t="shared" si="1"/>
        <v>0</v>
      </c>
    </row>
    <row r="60" spans="1:9">
      <c r="A60" s="53"/>
      <c r="B60" s="53"/>
      <c r="C60" s="19" t="s">
        <v>29</v>
      </c>
      <c r="D60" s="20">
        <f>'2の3'!Y60</f>
        <v>905778</v>
      </c>
      <c r="E60" s="20">
        <v>0</v>
      </c>
      <c r="F60" s="20">
        <v>0</v>
      </c>
      <c r="G60" s="20">
        <f t="shared" si="0"/>
        <v>905778</v>
      </c>
      <c r="H60" s="20">
        <v>0</v>
      </c>
      <c r="I60" s="20">
        <f t="shared" si="1"/>
        <v>905778</v>
      </c>
    </row>
    <row r="61" spans="1:9">
      <c r="A61" s="53"/>
      <c r="B61" s="54"/>
      <c r="C61" s="17" t="s">
        <v>55</v>
      </c>
      <c r="D61" s="22">
        <f>'2の3'!Y61</f>
        <v>109638517</v>
      </c>
      <c r="E61" s="22">
        <f t="shared" ref="E61:H61" si="9">SUM(E50:E60)</f>
        <v>0</v>
      </c>
      <c r="F61" s="22">
        <f t="shared" si="9"/>
        <v>0</v>
      </c>
      <c r="G61" s="22">
        <f t="shared" si="9"/>
        <v>109638517</v>
      </c>
      <c r="H61" s="22">
        <f t="shared" si="9"/>
        <v>-34313699</v>
      </c>
      <c r="I61" s="22">
        <f t="shared" si="1"/>
        <v>75324818</v>
      </c>
    </row>
    <row r="62" spans="1:9">
      <c r="A62" s="53"/>
      <c r="B62" s="52" t="s">
        <v>82</v>
      </c>
      <c r="C62" s="19" t="s">
        <v>56</v>
      </c>
      <c r="D62" s="20">
        <f>'2の3'!Y62</f>
        <v>0</v>
      </c>
      <c r="E62" s="20">
        <v>0</v>
      </c>
      <c r="F62" s="20">
        <v>0</v>
      </c>
      <c r="G62" s="20">
        <f t="shared" si="0"/>
        <v>0</v>
      </c>
      <c r="H62" s="20">
        <v>0</v>
      </c>
      <c r="I62" s="20">
        <f t="shared" si="1"/>
        <v>0</v>
      </c>
    </row>
    <row r="63" spans="1:9">
      <c r="A63" s="53"/>
      <c r="B63" s="53"/>
      <c r="C63" s="9" t="s">
        <v>57</v>
      </c>
      <c r="D63" s="21">
        <f>'2の3'!Y63</f>
        <v>0</v>
      </c>
      <c r="E63" s="21">
        <v>0</v>
      </c>
      <c r="F63" s="21">
        <v>0</v>
      </c>
      <c r="G63" s="21">
        <f t="shared" si="0"/>
        <v>0</v>
      </c>
      <c r="H63" s="21">
        <v>0</v>
      </c>
      <c r="I63" s="21">
        <f t="shared" si="1"/>
        <v>0</v>
      </c>
    </row>
    <row r="64" spans="1:9">
      <c r="A64" s="53"/>
      <c r="B64" s="53"/>
      <c r="C64" s="9" t="s">
        <v>58</v>
      </c>
      <c r="D64" s="21">
        <f>'2の3'!Y64</f>
        <v>415379</v>
      </c>
      <c r="E64" s="21">
        <v>0</v>
      </c>
      <c r="F64" s="21">
        <v>0</v>
      </c>
      <c r="G64" s="21">
        <f t="shared" si="0"/>
        <v>415379</v>
      </c>
      <c r="H64" s="21">
        <v>0</v>
      </c>
      <c r="I64" s="21">
        <f t="shared" si="1"/>
        <v>415379</v>
      </c>
    </row>
    <row r="65" spans="1:9">
      <c r="A65" s="53"/>
      <c r="B65" s="53"/>
      <c r="C65" s="9" t="s">
        <v>59</v>
      </c>
      <c r="D65" s="21">
        <f>'2の3'!Y65</f>
        <v>0</v>
      </c>
      <c r="E65" s="21">
        <v>0</v>
      </c>
      <c r="F65" s="21">
        <v>0</v>
      </c>
      <c r="G65" s="21">
        <f t="shared" si="0"/>
        <v>0</v>
      </c>
      <c r="H65" s="21">
        <v>0</v>
      </c>
      <c r="I65" s="21">
        <f t="shared" si="1"/>
        <v>0</v>
      </c>
    </row>
    <row r="66" spans="1:9">
      <c r="A66" s="53"/>
      <c r="B66" s="53"/>
      <c r="C66" s="9" t="s">
        <v>60</v>
      </c>
      <c r="D66" s="21">
        <f>'2の3'!Y66</f>
        <v>0</v>
      </c>
      <c r="E66" s="21">
        <v>0</v>
      </c>
      <c r="F66" s="21">
        <v>0</v>
      </c>
      <c r="G66" s="21">
        <f t="shared" si="0"/>
        <v>0</v>
      </c>
      <c r="H66" s="21">
        <v>0</v>
      </c>
      <c r="I66" s="21">
        <f t="shared" si="1"/>
        <v>0</v>
      </c>
    </row>
    <row r="67" spans="1:9">
      <c r="A67" s="53"/>
      <c r="B67" s="53"/>
      <c r="C67" s="9" t="s">
        <v>61</v>
      </c>
      <c r="D67" s="21">
        <f>'2の3'!Y67</f>
        <v>0</v>
      </c>
      <c r="E67" s="21">
        <v>0</v>
      </c>
      <c r="F67" s="21">
        <v>0</v>
      </c>
      <c r="G67" s="21">
        <f t="shared" si="0"/>
        <v>0</v>
      </c>
      <c r="H67" s="21">
        <v>0</v>
      </c>
      <c r="I67" s="21">
        <f t="shared" si="1"/>
        <v>0</v>
      </c>
    </row>
    <row r="68" spans="1:9">
      <c r="A68" s="53"/>
      <c r="B68" s="53"/>
      <c r="C68" s="9" t="s">
        <v>62</v>
      </c>
      <c r="D68" s="21">
        <f>'2の3'!Y68</f>
        <v>0</v>
      </c>
      <c r="E68" s="21">
        <v>0</v>
      </c>
      <c r="F68" s="21">
        <v>2400000</v>
      </c>
      <c r="G68" s="21">
        <f t="shared" si="0"/>
        <v>2400000</v>
      </c>
      <c r="H68" s="21">
        <v>0</v>
      </c>
      <c r="I68" s="21">
        <f t="shared" si="1"/>
        <v>2400000</v>
      </c>
    </row>
    <row r="69" spans="1:9">
      <c r="A69" s="53"/>
      <c r="B69" s="53"/>
      <c r="C69" s="9" t="s">
        <v>63</v>
      </c>
      <c r="D69" s="21">
        <f>'2の3'!Y69</f>
        <v>47750000</v>
      </c>
      <c r="E69" s="21">
        <v>0</v>
      </c>
      <c r="F69" s="21">
        <v>0</v>
      </c>
      <c r="G69" s="21">
        <f t="shared" si="0"/>
        <v>47750000</v>
      </c>
      <c r="H69" s="21">
        <v>0</v>
      </c>
      <c r="I69" s="21">
        <f t="shared" si="1"/>
        <v>47750000</v>
      </c>
    </row>
    <row r="70" spans="1:9">
      <c r="A70" s="53"/>
      <c r="B70" s="53"/>
      <c r="C70" s="9" t="s">
        <v>64</v>
      </c>
      <c r="D70" s="21">
        <f>'2の3'!Y70</f>
        <v>34313699</v>
      </c>
      <c r="E70" s="21">
        <v>0</v>
      </c>
      <c r="F70" s="21">
        <v>0</v>
      </c>
      <c r="G70" s="21">
        <f t="shared" si="0"/>
        <v>34313699</v>
      </c>
      <c r="H70" s="21">
        <f>-G70</f>
        <v>-34313699</v>
      </c>
      <c r="I70" s="21">
        <f t="shared" si="1"/>
        <v>0</v>
      </c>
    </row>
    <row r="71" spans="1:9">
      <c r="A71" s="53"/>
      <c r="B71" s="53"/>
      <c r="C71" s="9" t="s">
        <v>65</v>
      </c>
      <c r="D71" s="21">
        <f>'2の3'!Y71</f>
        <v>0</v>
      </c>
      <c r="E71" s="21">
        <v>0</v>
      </c>
      <c r="F71" s="21">
        <v>0</v>
      </c>
      <c r="G71" s="21">
        <f t="shared" ref="G71:G81" si="10">SUM(D71:F71)</f>
        <v>0</v>
      </c>
      <c r="H71" s="21">
        <v>0</v>
      </c>
      <c r="I71" s="21">
        <f t="shared" ref="I71:I81" si="11">SUM(G71:H71)</f>
        <v>0</v>
      </c>
    </row>
    <row r="72" spans="1:9">
      <c r="A72" s="53"/>
      <c r="B72" s="53"/>
      <c r="C72" s="9" t="s">
        <v>66</v>
      </c>
      <c r="D72" s="21">
        <f>'2の3'!Y72</f>
        <v>0</v>
      </c>
      <c r="E72" s="21">
        <v>0</v>
      </c>
      <c r="F72" s="21">
        <v>0</v>
      </c>
      <c r="G72" s="21">
        <f t="shared" si="10"/>
        <v>0</v>
      </c>
      <c r="H72" s="21">
        <v>0</v>
      </c>
      <c r="I72" s="21">
        <f t="shared" si="11"/>
        <v>0</v>
      </c>
    </row>
    <row r="73" spans="1:9">
      <c r="A73" s="53"/>
      <c r="B73" s="53"/>
      <c r="C73" s="19" t="s">
        <v>67</v>
      </c>
      <c r="D73" s="20">
        <f>'2の3'!Y73</f>
        <v>-609673</v>
      </c>
      <c r="E73" s="20">
        <v>0</v>
      </c>
      <c r="F73" s="20">
        <v>0</v>
      </c>
      <c r="G73" s="20">
        <f t="shared" si="10"/>
        <v>-609673</v>
      </c>
      <c r="H73" s="20">
        <v>0</v>
      </c>
      <c r="I73" s="20">
        <f t="shared" si="11"/>
        <v>-609673</v>
      </c>
    </row>
    <row r="74" spans="1:9">
      <c r="A74" s="53"/>
      <c r="B74" s="54"/>
      <c r="C74" s="17" t="s">
        <v>68</v>
      </c>
      <c r="D74" s="22">
        <f>'2の3'!Y74</f>
        <v>81869405</v>
      </c>
      <c r="E74" s="22">
        <f>SUM(E62:E73)</f>
        <v>0</v>
      </c>
      <c r="F74" s="22">
        <f t="shared" ref="F74:H74" si="12">SUM(F62:F73)</f>
        <v>2400000</v>
      </c>
      <c r="G74" s="22">
        <f t="shared" si="12"/>
        <v>84269405</v>
      </c>
      <c r="H74" s="22">
        <f t="shared" si="12"/>
        <v>-34313699</v>
      </c>
      <c r="I74" s="22">
        <f t="shared" si="11"/>
        <v>49955706</v>
      </c>
    </row>
    <row r="75" spans="1:9">
      <c r="A75" s="54"/>
      <c r="B75" s="49" t="s">
        <v>69</v>
      </c>
      <c r="C75" s="51"/>
      <c r="D75" s="22">
        <f>'2の3'!Y75</f>
        <v>27769112</v>
      </c>
      <c r="E75" s="20">
        <f t="shared" ref="E75:H75" si="13">E61-E74</f>
        <v>0</v>
      </c>
      <c r="F75" s="20">
        <f t="shared" si="13"/>
        <v>-2400000</v>
      </c>
      <c r="G75" s="20">
        <f t="shared" si="13"/>
        <v>25369112</v>
      </c>
      <c r="H75" s="20">
        <f t="shared" si="13"/>
        <v>0</v>
      </c>
      <c r="I75" s="20">
        <f t="shared" si="11"/>
        <v>25369112</v>
      </c>
    </row>
    <row r="76" spans="1:9">
      <c r="A76" s="49" t="s">
        <v>70</v>
      </c>
      <c r="B76" s="50"/>
      <c r="C76" s="51"/>
      <c r="D76" s="22">
        <f>'2の3'!Y76</f>
        <v>532273694</v>
      </c>
      <c r="E76" s="22">
        <f t="shared" ref="E76:H76" si="14">E49+E75</f>
        <v>0</v>
      </c>
      <c r="F76" s="22">
        <f t="shared" si="14"/>
        <v>25579795</v>
      </c>
      <c r="G76" s="22">
        <f t="shared" si="14"/>
        <v>557853489</v>
      </c>
      <c r="H76" s="22">
        <f t="shared" si="14"/>
        <v>0</v>
      </c>
      <c r="I76" s="22">
        <f t="shared" si="11"/>
        <v>557853489</v>
      </c>
    </row>
    <row r="77" spans="1:9">
      <c r="A77" s="52" t="s">
        <v>86</v>
      </c>
      <c r="B77" s="50" t="s">
        <v>71</v>
      </c>
      <c r="C77" s="51"/>
      <c r="D77" s="22">
        <f>'2の3'!Y77</f>
        <v>1330107686</v>
      </c>
      <c r="E77" s="20">
        <v>0</v>
      </c>
      <c r="F77" s="20">
        <v>-317603</v>
      </c>
      <c r="G77" s="20">
        <f t="shared" si="10"/>
        <v>1329790083</v>
      </c>
      <c r="H77" s="20">
        <v>0</v>
      </c>
      <c r="I77" s="20">
        <f t="shared" si="11"/>
        <v>1329790083</v>
      </c>
    </row>
    <row r="78" spans="1:9">
      <c r="A78" s="53"/>
      <c r="B78" s="50" t="s">
        <v>72</v>
      </c>
      <c r="C78" s="51"/>
      <c r="D78" s="22">
        <f>'2の3'!Y78</f>
        <v>1862381380</v>
      </c>
      <c r="E78" s="22">
        <f t="shared" ref="E78:H78" si="15">E76+E77</f>
        <v>0</v>
      </c>
      <c r="F78" s="22">
        <f t="shared" si="15"/>
        <v>25262192</v>
      </c>
      <c r="G78" s="22">
        <f t="shared" si="15"/>
        <v>1887643572</v>
      </c>
      <c r="H78" s="22">
        <f t="shared" si="15"/>
        <v>0</v>
      </c>
      <c r="I78" s="22">
        <f t="shared" si="11"/>
        <v>1887643572</v>
      </c>
    </row>
    <row r="79" spans="1:9">
      <c r="A79" s="53"/>
      <c r="B79" s="55" t="s">
        <v>87</v>
      </c>
      <c r="C79" s="56"/>
      <c r="D79" s="22">
        <f>'2の3'!Y79</f>
        <v>0</v>
      </c>
      <c r="E79" s="20">
        <v>0</v>
      </c>
      <c r="F79" s="20">
        <v>0</v>
      </c>
      <c r="G79" s="20">
        <f t="shared" si="10"/>
        <v>0</v>
      </c>
      <c r="H79" s="20">
        <v>0</v>
      </c>
      <c r="I79" s="20">
        <f t="shared" si="11"/>
        <v>0</v>
      </c>
    </row>
    <row r="80" spans="1:9">
      <c r="A80" s="53"/>
      <c r="B80" s="57" t="s">
        <v>88</v>
      </c>
      <c r="C80" s="58"/>
      <c r="D80" s="22">
        <f>'2の3'!Y80</f>
        <v>0</v>
      </c>
      <c r="E80" s="22">
        <v>0</v>
      </c>
      <c r="F80" s="22">
        <v>0</v>
      </c>
      <c r="G80" s="22">
        <f t="shared" si="10"/>
        <v>0</v>
      </c>
      <c r="H80" s="22">
        <v>0</v>
      </c>
      <c r="I80" s="22">
        <f t="shared" si="11"/>
        <v>0</v>
      </c>
    </row>
    <row r="81" spans="1:9">
      <c r="A81" s="53"/>
      <c r="B81" s="59" t="s">
        <v>89</v>
      </c>
      <c r="C81" s="60"/>
      <c r="D81" s="22">
        <f>'2の3'!Y81</f>
        <v>355687000</v>
      </c>
      <c r="E81" s="23">
        <v>0</v>
      </c>
      <c r="F81" s="23">
        <v>0</v>
      </c>
      <c r="G81" s="23">
        <f t="shared" si="10"/>
        <v>355687000</v>
      </c>
      <c r="H81" s="23">
        <v>0</v>
      </c>
      <c r="I81" s="23">
        <f t="shared" si="11"/>
        <v>355687000</v>
      </c>
    </row>
    <row r="82" spans="1:9">
      <c r="A82" s="54"/>
      <c r="B82" s="57" t="s">
        <v>73</v>
      </c>
      <c r="C82" s="58"/>
      <c r="D82" s="22">
        <f>'2の3'!Y82</f>
        <v>1506694380</v>
      </c>
      <c r="E82" s="22">
        <f t="shared" ref="E82:H82" si="16">E78+E79+E80-E81</f>
        <v>0</v>
      </c>
      <c r="F82" s="22">
        <f t="shared" si="16"/>
        <v>25262192</v>
      </c>
      <c r="G82" s="22">
        <f t="shared" si="16"/>
        <v>1531956572</v>
      </c>
      <c r="H82" s="22">
        <f t="shared" si="16"/>
        <v>0</v>
      </c>
      <c r="I82" s="22">
        <f>SUM(G82:H82)</f>
        <v>1531956572</v>
      </c>
    </row>
  </sheetData>
  <mergeCells count="27">
    <mergeCell ref="B77:C77"/>
    <mergeCell ref="B78:C78"/>
    <mergeCell ref="A77:A82"/>
    <mergeCell ref="B79:C79"/>
    <mergeCell ref="B80:C80"/>
    <mergeCell ref="B81:C81"/>
    <mergeCell ref="B82:C82"/>
    <mergeCell ref="B6:B18"/>
    <mergeCell ref="B19:B31"/>
    <mergeCell ref="A6:A32"/>
    <mergeCell ref="B32:C32"/>
    <mergeCell ref="A5:C5"/>
    <mergeCell ref="A76:C76"/>
    <mergeCell ref="B41:B47"/>
    <mergeCell ref="B48:C48"/>
    <mergeCell ref="A33:A48"/>
    <mergeCell ref="A49:C49"/>
    <mergeCell ref="A50:A75"/>
    <mergeCell ref="B50:B61"/>
    <mergeCell ref="B62:B74"/>
    <mergeCell ref="B75:C75"/>
    <mergeCell ref="B33:B40"/>
    <mergeCell ref="A4:C4"/>
    <mergeCell ref="G1:I1"/>
    <mergeCell ref="A2:I2"/>
    <mergeCell ref="A3:I3"/>
    <mergeCell ref="H4:I4"/>
  </mergeCells>
  <phoneticPr fontId="2"/>
  <pageMargins left="0.70866141732283472" right="0.70866141732283472" top="0.55118110236220474" bottom="0.74803149606299213" header="0.31496062992125984" footer="0.31496062992125984"/>
  <pageSetup paperSize="12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E82"/>
  <sheetViews>
    <sheetView view="pageBreakPreview" topLeftCell="A30" zoomScale="80" zoomScaleNormal="80" zoomScaleSheetLayoutView="80" workbookViewId="0">
      <pane xSplit="3" topLeftCell="Q1" activePane="topRight" state="frozen"/>
      <selection pane="topRight" activeCell="D6" sqref="D6:AA82"/>
    </sheetView>
  </sheetViews>
  <sheetFormatPr defaultRowHeight="13.5"/>
  <cols>
    <col min="1" max="2" width="3.75" style="10" customWidth="1"/>
    <col min="3" max="3" width="35.375" style="11" customWidth="1"/>
    <col min="4" max="31" width="11.875" style="11" customWidth="1"/>
    <col min="32" max="16384" width="9" style="11"/>
  </cols>
  <sheetData>
    <row r="1" spans="1:31">
      <c r="I1" s="45" t="s">
        <v>125</v>
      </c>
      <c r="J1" s="45"/>
      <c r="P1" s="45"/>
      <c r="Q1" s="45"/>
      <c r="W1" s="45"/>
      <c r="X1" s="45"/>
      <c r="Z1" s="45"/>
      <c r="AA1" s="45"/>
    </row>
    <row r="2" spans="1:31" ht="20.25" customHeight="1">
      <c r="A2" s="12"/>
      <c r="B2" s="12"/>
      <c r="C2" s="12"/>
      <c r="D2" s="61" t="s">
        <v>128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46"/>
      <c r="Z2" s="46"/>
      <c r="AA2" s="46"/>
      <c r="AB2" s="12"/>
      <c r="AC2" s="12"/>
      <c r="AD2" s="12"/>
      <c r="AE2" s="12"/>
    </row>
    <row r="3" spans="1:31" s="14" customFormat="1" ht="12.75" customHeight="1">
      <c r="D3" s="62" t="s">
        <v>127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47"/>
      <c r="Z3" s="47"/>
      <c r="AA3" s="47"/>
    </row>
    <row r="4" spans="1:31">
      <c r="A4" s="44" t="s">
        <v>123</v>
      </c>
      <c r="B4" s="44"/>
      <c r="C4" s="44"/>
      <c r="D4" s="44"/>
      <c r="E4" s="44"/>
      <c r="F4" s="44"/>
      <c r="I4" s="48" t="s">
        <v>124</v>
      </c>
      <c r="J4" s="48"/>
      <c r="P4" s="48"/>
      <c r="Q4" s="48"/>
      <c r="W4" s="48"/>
      <c r="X4" s="48"/>
      <c r="Z4" s="48"/>
      <c r="AA4" s="48"/>
      <c r="AB4" s="16"/>
    </row>
    <row r="5" spans="1:31" s="18" customFormat="1">
      <c r="A5" s="49" t="s">
        <v>74</v>
      </c>
      <c r="B5" s="50"/>
      <c r="C5" s="51"/>
      <c r="D5" s="17" t="s">
        <v>98</v>
      </c>
      <c r="E5" s="17" t="s">
        <v>101</v>
      </c>
      <c r="F5" s="17" t="s">
        <v>100</v>
      </c>
      <c r="G5" s="17" t="s">
        <v>102</v>
      </c>
      <c r="H5" s="17" t="s">
        <v>103</v>
      </c>
      <c r="I5" s="17" t="s">
        <v>104</v>
      </c>
      <c r="J5" s="17" t="s">
        <v>105</v>
      </c>
      <c r="K5" s="17" t="s">
        <v>106</v>
      </c>
      <c r="L5" s="17" t="s">
        <v>107</v>
      </c>
      <c r="M5" s="17" t="s">
        <v>108</v>
      </c>
      <c r="N5" s="17" t="s">
        <v>109</v>
      </c>
      <c r="O5" s="17" t="s">
        <v>110</v>
      </c>
      <c r="P5" s="17" t="s">
        <v>111</v>
      </c>
      <c r="Q5" s="17" t="s">
        <v>112</v>
      </c>
      <c r="R5" s="17" t="s">
        <v>113</v>
      </c>
      <c r="S5" s="17" t="s">
        <v>114</v>
      </c>
      <c r="T5" s="17" t="s">
        <v>115</v>
      </c>
      <c r="U5" s="17" t="s">
        <v>116</v>
      </c>
      <c r="V5" s="17" t="s">
        <v>117</v>
      </c>
      <c r="W5" s="17" t="s">
        <v>118</v>
      </c>
      <c r="X5" s="17" t="s">
        <v>119</v>
      </c>
      <c r="Y5" s="17" t="s">
        <v>120</v>
      </c>
      <c r="Z5" s="17" t="s">
        <v>121</v>
      </c>
      <c r="AA5" s="17" t="s">
        <v>122</v>
      </c>
    </row>
    <row r="6" spans="1:31">
      <c r="A6" s="53" t="s">
        <v>83</v>
      </c>
      <c r="B6" s="53" t="s">
        <v>81</v>
      </c>
      <c r="C6" s="19" t="s">
        <v>0</v>
      </c>
      <c r="D6" s="20">
        <v>0</v>
      </c>
      <c r="E6" s="20">
        <v>751381216</v>
      </c>
      <c r="F6" s="20">
        <v>211620399</v>
      </c>
      <c r="G6" s="20">
        <v>267699565</v>
      </c>
      <c r="H6" s="20">
        <v>0</v>
      </c>
      <c r="I6" s="20">
        <v>29622618</v>
      </c>
      <c r="J6" s="20">
        <v>50579968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106056557</v>
      </c>
      <c r="W6" s="20">
        <v>0</v>
      </c>
      <c r="X6" s="20">
        <v>34044089</v>
      </c>
      <c r="Y6" s="20">
        <f>SUM(D6:X6)</f>
        <v>1451004412</v>
      </c>
      <c r="Z6" s="20">
        <v>0</v>
      </c>
      <c r="AA6" s="20">
        <f>Y6+Z6</f>
        <v>1451004412</v>
      </c>
    </row>
    <row r="7" spans="1:31">
      <c r="A7" s="53"/>
      <c r="B7" s="53"/>
      <c r="C7" s="9" t="s">
        <v>1</v>
      </c>
      <c r="D7" s="21">
        <v>0</v>
      </c>
      <c r="E7" s="21">
        <v>1187846</v>
      </c>
      <c r="F7" s="21">
        <v>20900</v>
      </c>
      <c r="G7" s="21">
        <v>0</v>
      </c>
      <c r="H7" s="21">
        <v>41295648</v>
      </c>
      <c r="I7" s="21">
        <v>228160</v>
      </c>
      <c r="J7" s="21">
        <v>207320415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f t="shared" ref="Y7:Y70" si="0">SUM(D7:X7)</f>
        <v>250052969</v>
      </c>
      <c r="Z7" s="21">
        <v>0</v>
      </c>
      <c r="AA7" s="21">
        <f t="shared" ref="AA7:AA70" si="1">Y7+Z7</f>
        <v>250052969</v>
      </c>
    </row>
    <row r="8" spans="1:31">
      <c r="A8" s="53"/>
      <c r="B8" s="53"/>
      <c r="C8" s="9" t="s">
        <v>2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f t="shared" si="0"/>
        <v>0</v>
      </c>
      <c r="Z8" s="21">
        <v>0</v>
      </c>
      <c r="AA8" s="21">
        <f t="shared" si="1"/>
        <v>0</v>
      </c>
    </row>
    <row r="9" spans="1:31">
      <c r="A9" s="53"/>
      <c r="B9" s="53"/>
      <c r="C9" s="9" t="s">
        <v>3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62990630</v>
      </c>
      <c r="L9" s="21">
        <v>92747040</v>
      </c>
      <c r="M9" s="21">
        <v>61813800</v>
      </c>
      <c r="N9" s="21">
        <v>66195050</v>
      </c>
      <c r="O9" s="21">
        <v>117817230</v>
      </c>
      <c r="P9" s="21">
        <v>59092050</v>
      </c>
      <c r="Q9" s="21">
        <v>71335424</v>
      </c>
      <c r="R9" s="21">
        <v>66324070</v>
      </c>
      <c r="S9" s="21">
        <v>94313420</v>
      </c>
      <c r="T9" s="21">
        <v>119396589</v>
      </c>
      <c r="U9" s="21">
        <v>117895773</v>
      </c>
      <c r="V9" s="21">
        <v>0</v>
      </c>
      <c r="W9" s="21">
        <v>0</v>
      </c>
      <c r="X9" s="21">
        <v>0</v>
      </c>
      <c r="Y9" s="21">
        <f t="shared" si="0"/>
        <v>929921076</v>
      </c>
      <c r="Z9" s="21">
        <v>0</v>
      </c>
      <c r="AA9" s="21">
        <f t="shared" si="1"/>
        <v>929921076</v>
      </c>
    </row>
    <row r="10" spans="1:31">
      <c r="A10" s="53"/>
      <c r="B10" s="53"/>
      <c r="C10" s="9" t="s">
        <v>4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f t="shared" si="0"/>
        <v>0</v>
      </c>
      <c r="Z10" s="21">
        <v>0</v>
      </c>
      <c r="AA10" s="21">
        <f t="shared" si="1"/>
        <v>0</v>
      </c>
    </row>
    <row r="11" spans="1:31">
      <c r="A11" s="53"/>
      <c r="B11" s="53"/>
      <c r="C11" s="9" t="s">
        <v>5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f t="shared" si="0"/>
        <v>0</v>
      </c>
      <c r="Z11" s="21">
        <v>0</v>
      </c>
      <c r="AA11" s="21">
        <f t="shared" si="1"/>
        <v>0</v>
      </c>
    </row>
    <row r="12" spans="1:31">
      <c r="A12" s="53"/>
      <c r="B12" s="53"/>
      <c r="C12" s="9" t="s">
        <v>6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f t="shared" si="0"/>
        <v>0</v>
      </c>
      <c r="Z12" s="21">
        <v>0</v>
      </c>
      <c r="AA12" s="21">
        <f t="shared" si="1"/>
        <v>0</v>
      </c>
    </row>
    <row r="13" spans="1:31">
      <c r="A13" s="53"/>
      <c r="B13" s="53"/>
      <c r="C13" s="9" t="s">
        <v>7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3529750809</v>
      </c>
      <c r="W13" s="21">
        <v>27952315</v>
      </c>
      <c r="X13" s="21">
        <v>182872</v>
      </c>
      <c r="Y13" s="21">
        <f t="shared" si="0"/>
        <v>3557885996</v>
      </c>
      <c r="Z13" s="21">
        <v>0</v>
      </c>
      <c r="AA13" s="21">
        <f t="shared" si="1"/>
        <v>3557885996</v>
      </c>
    </row>
    <row r="14" spans="1:31">
      <c r="A14" s="53"/>
      <c r="B14" s="53"/>
      <c r="C14" s="9" t="s">
        <v>8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/>
      <c r="S14" s="21">
        <v>0</v>
      </c>
      <c r="T14" s="21">
        <v>0</v>
      </c>
      <c r="U14" s="21"/>
      <c r="V14" s="21">
        <v>0</v>
      </c>
      <c r="W14" s="21">
        <v>0</v>
      </c>
      <c r="X14" s="21">
        <v>0</v>
      </c>
      <c r="Y14" s="21">
        <f t="shared" si="0"/>
        <v>0</v>
      </c>
      <c r="Z14" s="21">
        <v>0</v>
      </c>
      <c r="AA14" s="21">
        <f t="shared" si="1"/>
        <v>0</v>
      </c>
    </row>
    <row r="15" spans="1:31">
      <c r="A15" s="53"/>
      <c r="B15" s="53"/>
      <c r="C15" s="9" t="s">
        <v>9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f t="shared" si="0"/>
        <v>0</v>
      </c>
      <c r="Z15" s="21">
        <v>0</v>
      </c>
      <c r="AA15" s="21">
        <f t="shared" si="1"/>
        <v>0</v>
      </c>
    </row>
    <row r="16" spans="1:31">
      <c r="A16" s="53"/>
      <c r="B16" s="53"/>
      <c r="C16" s="9" t="s">
        <v>10</v>
      </c>
      <c r="D16" s="21">
        <v>0</v>
      </c>
      <c r="E16" s="21">
        <v>858000</v>
      </c>
      <c r="F16" s="21">
        <v>426000</v>
      </c>
      <c r="G16" s="21">
        <v>100000</v>
      </c>
      <c r="H16" s="21">
        <v>0</v>
      </c>
      <c r="I16" s="21">
        <v>0</v>
      </c>
      <c r="J16" s="21">
        <v>115000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f t="shared" si="0"/>
        <v>1499000</v>
      </c>
      <c r="Z16" s="21">
        <v>0</v>
      </c>
      <c r="AA16" s="21">
        <f t="shared" si="1"/>
        <v>1499000</v>
      </c>
    </row>
    <row r="17" spans="1:27">
      <c r="A17" s="53"/>
      <c r="B17" s="53"/>
      <c r="C17" s="19" t="s">
        <v>11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366137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f t="shared" si="0"/>
        <v>366137</v>
      </c>
      <c r="Z17" s="20">
        <v>0</v>
      </c>
      <c r="AA17" s="20">
        <f t="shared" si="1"/>
        <v>366137</v>
      </c>
    </row>
    <row r="18" spans="1:27">
      <c r="A18" s="53"/>
      <c r="B18" s="54"/>
      <c r="C18" s="17" t="s">
        <v>30</v>
      </c>
      <c r="D18" s="22">
        <f>SUM(D6:D17)</f>
        <v>0</v>
      </c>
      <c r="E18" s="22">
        <f t="shared" ref="E18:X18" si="2">SUM(E6:E17)</f>
        <v>753427062</v>
      </c>
      <c r="F18" s="22">
        <f t="shared" si="2"/>
        <v>212067299</v>
      </c>
      <c r="G18" s="22">
        <f t="shared" si="2"/>
        <v>267799565</v>
      </c>
      <c r="H18" s="22">
        <f t="shared" si="2"/>
        <v>41295648</v>
      </c>
      <c r="I18" s="22">
        <f t="shared" si="2"/>
        <v>29850778</v>
      </c>
      <c r="J18" s="22">
        <f t="shared" si="2"/>
        <v>258015383</v>
      </c>
      <c r="K18" s="22">
        <f t="shared" si="2"/>
        <v>62990630</v>
      </c>
      <c r="L18" s="22">
        <f t="shared" si="2"/>
        <v>93113177</v>
      </c>
      <c r="M18" s="22">
        <f t="shared" si="2"/>
        <v>61813800</v>
      </c>
      <c r="N18" s="22">
        <f t="shared" si="2"/>
        <v>66195050</v>
      </c>
      <c r="O18" s="22">
        <f t="shared" si="2"/>
        <v>117817230</v>
      </c>
      <c r="P18" s="22">
        <f t="shared" si="2"/>
        <v>59092050</v>
      </c>
      <c r="Q18" s="22">
        <f t="shared" si="2"/>
        <v>71335424</v>
      </c>
      <c r="R18" s="22">
        <f t="shared" si="2"/>
        <v>66324070</v>
      </c>
      <c r="S18" s="22">
        <f t="shared" si="2"/>
        <v>94313420</v>
      </c>
      <c r="T18" s="22">
        <f t="shared" si="2"/>
        <v>119396589</v>
      </c>
      <c r="U18" s="22">
        <f t="shared" si="2"/>
        <v>117895773</v>
      </c>
      <c r="V18" s="22">
        <f t="shared" si="2"/>
        <v>3635807366</v>
      </c>
      <c r="W18" s="22">
        <f t="shared" si="2"/>
        <v>27952315</v>
      </c>
      <c r="X18" s="22">
        <f t="shared" si="2"/>
        <v>34226961</v>
      </c>
      <c r="Y18" s="22">
        <f t="shared" si="0"/>
        <v>6190729590</v>
      </c>
      <c r="Z18" s="22">
        <f>SUM(Z6:Z17)</f>
        <v>0</v>
      </c>
      <c r="AA18" s="22">
        <f t="shared" si="1"/>
        <v>6190729590</v>
      </c>
    </row>
    <row r="19" spans="1:27">
      <c r="A19" s="53"/>
      <c r="B19" s="52" t="s">
        <v>82</v>
      </c>
      <c r="C19" s="19" t="s">
        <v>31</v>
      </c>
      <c r="D19" s="20">
        <v>17978048</v>
      </c>
      <c r="E19" s="20">
        <v>480538902</v>
      </c>
      <c r="F19" s="20">
        <v>140635444</v>
      </c>
      <c r="G19" s="20">
        <v>172397787</v>
      </c>
      <c r="H19" s="20">
        <v>21065257</v>
      </c>
      <c r="I19" s="20">
        <v>23160391</v>
      </c>
      <c r="J19" s="20">
        <v>148850697</v>
      </c>
      <c r="K19" s="20">
        <v>47896496</v>
      </c>
      <c r="L19" s="20">
        <v>64737082</v>
      </c>
      <c r="M19" s="20">
        <v>45686908</v>
      </c>
      <c r="N19" s="20">
        <v>44992776</v>
      </c>
      <c r="O19" s="20">
        <v>87896846</v>
      </c>
      <c r="P19" s="20">
        <v>42678885</v>
      </c>
      <c r="Q19" s="20">
        <v>47117051</v>
      </c>
      <c r="R19" s="20">
        <v>50831769</v>
      </c>
      <c r="S19" s="20">
        <v>63791623</v>
      </c>
      <c r="T19" s="20">
        <v>86646980</v>
      </c>
      <c r="U19" s="20">
        <v>87232160</v>
      </c>
      <c r="V19" s="20">
        <v>1719111534</v>
      </c>
      <c r="W19" s="20">
        <v>21177211</v>
      </c>
      <c r="X19" s="20">
        <v>39151678</v>
      </c>
      <c r="Y19" s="20">
        <f t="shared" si="0"/>
        <v>3453575525</v>
      </c>
      <c r="Z19" s="20">
        <v>0</v>
      </c>
      <c r="AA19" s="20">
        <f t="shared" si="1"/>
        <v>3453575525</v>
      </c>
    </row>
    <row r="20" spans="1:27">
      <c r="A20" s="53"/>
      <c r="B20" s="53"/>
      <c r="C20" s="9" t="s">
        <v>32</v>
      </c>
      <c r="D20" s="21">
        <v>0</v>
      </c>
      <c r="E20" s="21">
        <v>112130600</v>
      </c>
      <c r="F20" s="21">
        <v>39337728</v>
      </c>
      <c r="G20" s="21">
        <v>42887055</v>
      </c>
      <c r="H20" s="21">
        <v>13432817</v>
      </c>
      <c r="I20" s="21">
        <v>4004685</v>
      </c>
      <c r="J20" s="21">
        <v>62328535</v>
      </c>
      <c r="K20" s="21">
        <v>8231685</v>
      </c>
      <c r="L20" s="21">
        <v>14688661</v>
      </c>
      <c r="M20" s="21">
        <v>8497892</v>
      </c>
      <c r="N20" s="21">
        <v>7439880</v>
      </c>
      <c r="O20" s="21">
        <v>15164779</v>
      </c>
      <c r="P20" s="21">
        <v>7028568</v>
      </c>
      <c r="Q20" s="21">
        <v>8576509</v>
      </c>
      <c r="R20" s="21">
        <v>8272576</v>
      </c>
      <c r="S20" s="21">
        <v>11919992</v>
      </c>
      <c r="T20" s="21">
        <v>14065854</v>
      </c>
      <c r="U20" s="21">
        <v>13278547</v>
      </c>
      <c r="V20" s="21">
        <v>654842871</v>
      </c>
      <c r="W20" s="21">
        <v>281</v>
      </c>
      <c r="X20" s="21">
        <v>832683</v>
      </c>
      <c r="Y20" s="21">
        <f t="shared" si="0"/>
        <v>1046962198</v>
      </c>
      <c r="Z20" s="21">
        <v>0</v>
      </c>
      <c r="AA20" s="21">
        <f t="shared" si="1"/>
        <v>1046962198</v>
      </c>
    </row>
    <row r="21" spans="1:27">
      <c r="A21" s="53"/>
      <c r="B21" s="53"/>
      <c r="C21" s="9" t="s">
        <v>33</v>
      </c>
      <c r="D21" s="21">
        <v>8547482</v>
      </c>
      <c r="E21" s="21">
        <v>40754712</v>
      </c>
      <c r="F21" s="21">
        <v>11550343</v>
      </c>
      <c r="G21" s="21">
        <v>17256801</v>
      </c>
      <c r="H21" s="21">
        <v>5923181</v>
      </c>
      <c r="I21" s="21">
        <v>2157333</v>
      </c>
      <c r="J21" s="21">
        <v>48699325</v>
      </c>
      <c r="K21" s="21">
        <v>3725855</v>
      </c>
      <c r="L21" s="21">
        <v>8513065</v>
      </c>
      <c r="M21" s="21">
        <v>3799908</v>
      </c>
      <c r="N21" s="21">
        <v>10049052</v>
      </c>
      <c r="O21" s="21">
        <v>7872871</v>
      </c>
      <c r="P21" s="21">
        <v>4958591</v>
      </c>
      <c r="Q21" s="21">
        <v>6490494</v>
      </c>
      <c r="R21" s="21">
        <v>3647929</v>
      </c>
      <c r="S21" s="21">
        <v>11563083</v>
      </c>
      <c r="T21" s="21">
        <v>8535987</v>
      </c>
      <c r="U21" s="21">
        <v>6394946</v>
      </c>
      <c r="V21" s="21">
        <v>598765897</v>
      </c>
      <c r="W21" s="21">
        <v>1188405</v>
      </c>
      <c r="X21" s="21">
        <v>884247</v>
      </c>
      <c r="Y21" s="21">
        <f t="shared" si="0"/>
        <v>811279507</v>
      </c>
      <c r="Z21" s="21">
        <v>0</v>
      </c>
      <c r="AA21" s="21">
        <f t="shared" si="1"/>
        <v>811279507</v>
      </c>
    </row>
    <row r="22" spans="1:27">
      <c r="A22" s="53"/>
      <c r="B22" s="53"/>
      <c r="C22" s="9" t="s">
        <v>34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f t="shared" si="0"/>
        <v>0</v>
      </c>
      <c r="Z22" s="21">
        <v>0</v>
      </c>
      <c r="AA22" s="21">
        <f t="shared" si="1"/>
        <v>0</v>
      </c>
    </row>
    <row r="23" spans="1:27">
      <c r="A23" s="53"/>
      <c r="B23" s="53"/>
      <c r="C23" s="9" t="s">
        <v>35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f t="shared" si="0"/>
        <v>0</v>
      </c>
      <c r="Z23" s="21">
        <v>0</v>
      </c>
      <c r="AA23" s="21">
        <f t="shared" si="1"/>
        <v>0</v>
      </c>
    </row>
    <row r="24" spans="1:27">
      <c r="A24" s="53"/>
      <c r="B24" s="53"/>
      <c r="C24" s="9" t="s">
        <v>36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f t="shared" si="0"/>
        <v>0</v>
      </c>
      <c r="Z24" s="21">
        <v>0</v>
      </c>
      <c r="AA24" s="21">
        <f t="shared" si="1"/>
        <v>0</v>
      </c>
    </row>
    <row r="25" spans="1:27">
      <c r="A25" s="53"/>
      <c r="B25" s="53"/>
      <c r="C25" s="9" t="s">
        <v>37</v>
      </c>
      <c r="D25" s="21">
        <v>0</v>
      </c>
      <c r="E25" s="21">
        <v>968144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95926</v>
      </c>
      <c r="W25" s="21">
        <v>0</v>
      </c>
      <c r="X25" s="21">
        <v>135882</v>
      </c>
      <c r="Y25" s="21">
        <f t="shared" si="0"/>
        <v>1199952</v>
      </c>
      <c r="Z25" s="21">
        <v>0</v>
      </c>
      <c r="AA25" s="21">
        <f t="shared" si="1"/>
        <v>1199952</v>
      </c>
    </row>
    <row r="26" spans="1:27">
      <c r="A26" s="53"/>
      <c r="B26" s="53"/>
      <c r="C26" s="9" t="s">
        <v>38</v>
      </c>
      <c r="D26" s="21">
        <v>1499957</v>
      </c>
      <c r="E26" s="21">
        <v>71325398</v>
      </c>
      <c r="F26" s="21">
        <v>16807707</v>
      </c>
      <c r="G26" s="21">
        <v>25638646</v>
      </c>
      <c r="H26" s="21">
        <v>15846723</v>
      </c>
      <c r="I26" s="21">
        <v>805889</v>
      </c>
      <c r="J26" s="21">
        <v>40524663</v>
      </c>
      <c r="K26" s="21">
        <v>4364502</v>
      </c>
      <c r="L26" s="21">
        <v>4056239</v>
      </c>
      <c r="M26" s="21">
        <v>2456037</v>
      </c>
      <c r="N26" s="21">
        <v>1527686</v>
      </c>
      <c r="O26" s="21">
        <v>5110084</v>
      </c>
      <c r="P26" s="21">
        <v>956074</v>
      </c>
      <c r="Q26" s="21">
        <v>2639017</v>
      </c>
      <c r="R26" s="21">
        <v>3057051</v>
      </c>
      <c r="S26" s="21">
        <v>3601972</v>
      </c>
      <c r="T26" s="21">
        <v>6635708</v>
      </c>
      <c r="U26" s="21">
        <v>9306839</v>
      </c>
      <c r="V26" s="21">
        <v>220010103</v>
      </c>
      <c r="W26" s="21">
        <v>0</v>
      </c>
      <c r="X26" s="21">
        <v>1495284</v>
      </c>
      <c r="Y26" s="21">
        <f t="shared" si="0"/>
        <v>437665579</v>
      </c>
      <c r="Z26" s="21">
        <v>0</v>
      </c>
      <c r="AA26" s="21">
        <f t="shared" si="1"/>
        <v>437665579</v>
      </c>
    </row>
    <row r="27" spans="1:27">
      <c r="A27" s="53"/>
      <c r="B27" s="53"/>
      <c r="C27" s="9" t="s">
        <v>39</v>
      </c>
      <c r="D27" s="21">
        <v>0</v>
      </c>
      <c r="E27" s="21">
        <v>-23358197</v>
      </c>
      <c r="F27" s="21">
        <v>-6624403</v>
      </c>
      <c r="G27" s="21">
        <v>-24340034</v>
      </c>
      <c r="H27" s="21">
        <v>-17402119</v>
      </c>
      <c r="I27" s="21">
        <v>-248830</v>
      </c>
      <c r="J27" s="21">
        <v>-17673304</v>
      </c>
      <c r="K27" s="21">
        <v>-1619638</v>
      </c>
      <c r="L27" s="21">
        <v>-1092827</v>
      </c>
      <c r="M27" s="21">
        <v>-1094678</v>
      </c>
      <c r="N27" s="21">
        <v>-273829</v>
      </c>
      <c r="O27" s="21">
        <v>-1539617</v>
      </c>
      <c r="P27" s="21">
        <v>0</v>
      </c>
      <c r="Q27" s="21">
        <v>-1102127</v>
      </c>
      <c r="R27" s="21">
        <v>-776680</v>
      </c>
      <c r="S27" s="21">
        <v>-120425</v>
      </c>
      <c r="T27" s="21">
        <v>-2234045</v>
      </c>
      <c r="U27" s="21">
        <v>-4443995</v>
      </c>
      <c r="V27" s="21">
        <v>0</v>
      </c>
      <c r="W27" s="21">
        <v>0</v>
      </c>
      <c r="X27" s="21">
        <v>0</v>
      </c>
      <c r="Y27" s="21">
        <f t="shared" si="0"/>
        <v>-103944748</v>
      </c>
      <c r="Z27" s="21">
        <v>0</v>
      </c>
      <c r="AA27" s="21">
        <f t="shared" si="1"/>
        <v>-103944748</v>
      </c>
    </row>
    <row r="28" spans="1:27">
      <c r="A28" s="53"/>
      <c r="B28" s="53"/>
      <c r="C28" s="9" t="s">
        <v>40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1060642</v>
      </c>
      <c r="W28" s="21">
        <v>0</v>
      </c>
      <c r="X28" s="21">
        <v>0</v>
      </c>
      <c r="Y28" s="21">
        <f t="shared" si="0"/>
        <v>1060642</v>
      </c>
      <c r="Z28" s="21">
        <v>0</v>
      </c>
      <c r="AA28" s="21">
        <f t="shared" si="1"/>
        <v>1060642</v>
      </c>
    </row>
    <row r="29" spans="1:27">
      <c r="A29" s="53"/>
      <c r="B29" s="53"/>
      <c r="C29" s="9" t="s">
        <v>41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f t="shared" si="0"/>
        <v>0</v>
      </c>
      <c r="Z29" s="21">
        <v>0</v>
      </c>
      <c r="AA29" s="21">
        <f t="shared" si="1"/>
        <v>0</v>
      </c>
    </row>
    <row r="30" spans="1:27">
      <c r="A30" s="53"/>
      <c r="B30" s="53"/>
      <c r="C30" s="19" t="s">
        <v>42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/>
      <c r="R30" s="20">
        <v>0</v>
      </c>
      <c r="S30" s="20">
        <v>0</v>
      </c>
      <c r="T30" s="20">
        <v>0</v>
      </c>
      <c r="U30" s="20">
        <v>0</v>
      </c>
      <c r="V30" s="20">
        <v>389011</v>
      </c>
      <c r="W30" s="20">
        <v>0</v>
      </c>
      <c r="X30" s="20">
        <v>0</v>
      </c>
      <c r="Y30" s="20">
        <f t="shared" si="0"/>
        <v>389011</v>
      </c>
      <c r="Z30" s="20">
        <v>0</v>
      </c>
      <c r="AA30" s="20">
        <f t="shared" si="1"/>
        <v>389011</v>
      </c>
    </row>
    <row r="31" spans="1:27">
      <c r="A31" s="53"/>
      <c r="B31" s="53"/>
      <c r="C31" s="17" t="s">
        <v>43</v>
      </c>
      <c r="D31" s="22">
        <f>SUM(D19:D30)</f>
        <v>28025487</v>
      </c>
      <c r="E31" s="22">
        <f t="shared" ref="E31:X31" si="3">SUM(E19:E30)</f>
        <v>682359559</v>
      </c>
      <c r="F31" s="22">
        <f t="shared" si="3"/>
        <v>201706819</v>
      </c>
      <c r="G31" s="22">
        <f t="shared" si="3"/>
        <v>233840255</v>
      </c>
      <c r="H31" s="22">
        <f t="shared" si="3"/>
        <v>38865859</v>
      </c>
      <c r="I31" s="22">
        <f t="shared" si="3"/>
        <v>29879468</v>
      </c>
      <c r="J31" s="22">
        <f t="shared" si="3"/>
        <v>282729916</v>
      </c>
      <c r="K31" s="22">
        <f t="shared" si="3"/>
        <v>62598900</v>
      </c>
      <c r="L31" s="22">
        <f t="shared" si="3"/>
        <v>90902220</v>
      </c>
      <c r="M31" s="22">
        <f t="shared" si="3"/>
        <v>59346067</v>
      </c>
      <c r="N31" s="22">
        <f t="shared" si="3"/>
        <v>63735565</v>
      </c>
      <c r="O31" s="22">
        <f t="shared" si="3"/>
        <v>114504963</v>
      </c>
      <c r="P31" s="22">
        <f t="shared" si="3"/>
        <v>55622118</v>
      </c>
      <c r="Q31" s="22">
        <f t="shared" si="3"/>
        <v>63720944</v>
      </c>
      <c r="R31" s="22">
        <f t="shared" si="3"/>
        <v>65032645</v>
      </c>
      <c r="S31" s="22">
        <f t="shared" si="3"/>
        <v>90756245</v>
      </c>
      <c r="T31" s="22">
        <f t="shared" si="3"/>
        <v>113650484</v>
      </c>
      <c r="U31" s="22">
        <f t="shared" si="3"/>
        <v>111768497</v>
      </c>
      <c r="V31" s="22">
        <f t="shared" si="3"/>
        <v>3194275984</v>
      </c>
      <c r="W31" s="22">
        <f t="shared" si="3"/>
        <v>22365897</v>
      </c>
      <c r="X31" s="22">
        <f t="shared" si="3"/>
        <v>42499774</v>
      </c>
      <c r="Y31" s="22">
        <f t="shared" si="0"/>
        <v>5648187666</v>
      </c>
      <c r="Z31" s="22">
        <f>SUM(Z19:Z30)</f>
        <v>0</v>
      </c>
      <c r="AA31" s="22">
        <f t="shared" si="1"/>
        <v>5648187666</v>
      </c>
    </row>
    <row r="32" spans="1:27">
      <c r="A32" s="54"/>
      <c r="B32" s="49" t="s">
        <v>44</v>
      </c>
      <c r="C32" s="51"/>
      <c r="D32" s="22">
        <f>D18-D31</f>
        <v>-28025487</v>
      </c>
      <c r="E32" s="22">
        <f t="shared" ref="E32:X32" si="4">E18-E31</f>
        <v>71067503</v>
      </c>
      <c r="F32" s="22">
        <f t="shared" si="4"/>
        <v>10360480</v>
      </c>
      <c r="G32" s="22">
        <f t="shared" si="4"/>
        <v>33959310</v>
      </c>
      <c r="H32" s="22">
        <f t="shared" si="4"/>
        <v>2429789</v>
      </c>
      <c r="I32" s="22">
        <f t="shared" si="4"/>
        <v>-28690</v>
      </c>
      <c r="J32" s="22">
        <f t="shared" si="4"/>
        <v>-24714533</v>
      </c>
      <c r="K32" s="22">
        <f t="shared" si="4"/>
        <v>391730</v>
      </c>
      <c r="L32" s="22">
        <f t="shared" si="4"/>
        <v>2210957</v>
      </c>
      <c r="M32" s="22">
        <f t="shared" si="4"/>
        <v>2467733</v>
      </c>
      <c r="N32" s="22">
        <f t="shared" si="4"/>
        <v>2459485</v>
      </c>
      <c r="O32" s="22">
        <f t="shared" si="4"/>
        <v>3312267</v>
      </c>
      <c r="P32" s="22">
        <f t="shared" si="4"/>
        <v>3469932</v>
      </c>
      <c r="Q32" s="22">
        <f t="shared" si="4"/>
        <v>7614480</v>
      </c>
      <c r="R32" s="22">
        <f t="shared" si="4"/>
        <v>1291425</v>
      </c>
      <c r="S32" s="22">
        <f t="shared" si="4"/>
        <v>3557175</v>
      </c>
      <c r="T32" s="22">
        <f t="shared" si="4"/>
        <v>5746105</v>
      </c>
      <c r="U32" s="22">
        <f t="shared" si="4"/>
        <v>6127276</v>
      </c>
      <c r="V32" s="22">
        <f t="shared" si="4"/>
        <v>441531382</v>
      </c>
      <c r="W32" s="22">
        <f t="shared" si="4"/>
        <v>5586418</v>
      </c>
      <c r="X32" s="22">
        <f t="shared" si="4"/>
        <v>-8272813</v>
      </c>
      <c r="Y32" s="22">
        <f t="shared" si="0"/>
        <v>542541924</v>
      </c>
      <c r="Z32" s="22">
        <f>Z18-Z31</f>
        <v>0</v>
      </c>
      <c r="AA32" s="22">
        <f t="shared" si="1"/>
        <v>542541924</v>
      </c>
    </row>
    <row r="33" spans="1:27">
      <c r="A33" s="52" t="s">
        <v>84</v>
      </c>
      <c r="B33" s="52" t="s">
        <v>81</v>
      </c>
      <c r="C33" s="19" t="s">
        <v>12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f t="shared" si="0"/>
        <v>0</v>
      </c>
      <c r="Z33" s="20">
        <v>0</v>
      </c>
      <c r="AA33" s="20">
        <f t="shared" si="1"/>
        <v>0</v>
      </c>
    </row>
    <row r="34" spans="1:27">
      <c r="A34" s="53"/>
      <c r="B34" s="53"/>
      <c r="C34" s="9" t="s">
        <v>13</v>
      </c>
      <c r="D34" s="21">
        <v>373456</v>
      </c>
      <c r="E34" s="21">
        <v>37720</v>
      </c>
      <c r="F34" s="21">
        <v>24764</v>
      </c>
      <c r="G34" s="21">
        <v>13152</v>
      </c>
      <c r="H34" s="21">
        <v>660</v>
      </c>
      <c r="I34" s="21">
        <v>2321</v>
      </c>
      <c r="J34" s="21">
        <v>17727</v>
      </c>
      <c r="K34" s="21">
        <v>2704</v>
      </c>
      <c r="L34" s="21">
        <v>2974</v>
      </c>
      <c r="M34" s="21">
        <v>2973</v>
      </c>
      <c r="N34" s="21">
        <v>2810</v>
      </c>
      <c r="O34" s="21">
        <v>3986</v>
      </c>
      <c r="P34" s="21">
        <v>1966</v>
      </c>
      <c r="Q34" s="21">
        <v>2302</v>
      </c>
      <c r="R34" s="21">
        <v>2790</v>
      </c>
      <c r="S34" s="21">
        <v>3561</v>
      </c>
      <c r="T34" s="21">
        <v>4615</v>
      </c>
      <c r="U34" s="21">
        <v>2162</v>
      </c>
      <c r="V34" s="21">
        <v>97984</v>
      </c>
      <c r="W34" s="21">
        <v>0</v>
      </c>
      <c r="X34" s="21">
        <v>2114</v>
      </c>
      <c r="Y34" s="21">
        <f t="shared" si="0"/>
        <v>602741</v>
      </c>
      <c r="Z34" s="21">
        <v>0</v>
      </c>
      <c r="AA34" s="21">
        <f t="shared" si="1"/>
        <v>602741</v>
      </c>
    </row>
    <row r="35" spans="1:27">
      <c r="A35" s="53"/>
      <c r="B35" s="53"/>
      <c r="C35" s="9" t="s">
        <v>14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f t="shared" si="0"/>
        <v>0</v>
      </c>
      <c r="Z35" s="21">
        <v>0</v>
      </c>
      <c r="AA35" s="21">
        <f t="shared" si="1"/>
        <v>0</v>
      </c>
    </row>
    <row r="36" spans="1:27">
      <c r="A36" s="53"/>
      <c r="B36" s="53"/>
      <c r="C36" s="9" t="s">
        <v>15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f t="shared" si="0"/>
        <v>0</v>
      </c>
      <c r="Z36" s="21">
        <v>0</v>
      </c>
      <c r="AA36" s="21">
        <f t="shared" si="1"/>
        <v>0</v>
      </c>
    </row>
    <row r="37" spans="1:27">
      <c r="A37" s="53"/>
      <c r="B37" s="53"/>
      <c r="C37" s="9" t="s">
        <v>16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f t="shared" si="0"/>
        <v>0</v>
      </c>
      <c r="Z37" s="21">
        <v>0</v>
      </c>
      <c r="AA37" s="21">
        <f t="shared" si="1"/>
        <v>0</v>
      </c>
    </row>
    <row r="38" spans="1:27">
      <c r="A38" s="53"/>
      <c r="B38" s="53"/>
      <c r="C38" s="9" t="s">
        <v>17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f t="shared" si="0"/>
        <v>0</v>
      </c>
      <c r="Z38" s="21">
        <v>0</v>
      </c>
      <c r="AA38" s="21">
        <f t="shared" si="1"/>
        <v>0</v>
      </c>
    </row>
    <row r="39" spans="1:27">
      <c r="A39" s="53"/>
      <c r="B39" s="53"/>
      <c r="C39" s="19" t="s">
        <v>18</v>
      </c>
      <c r="D39" s="20">
        <v>503312</v>
      </c>
      <c r="E39" s="20">
        <v>3892423</v>
      </c>
      <c r="F39" s="20">
        <v>1193469</v>
      </c>
      <c r="G39" s="20">
        <v>397933</v>
      </c>
      <c r="H39" s="20">
        <v>137879</v>
      </c>
      <c r="I39" s="20">
        <v>58000</v>
      </c>
      <c r="J39" s="20">
        <v>3377898</v>
      </c>
      <c r="K39" s="20">
        <v>0</v>
      </c>
      <c r="L39" s="20">
        <v>0</v>
      </c>
      <c r="M39" s="20">
        <v>0</v>
      </c>
      <c r="N39" s="20">
        <v>0</v>
      </c>
      <c r="O39" s="20">
        <v>728030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11177840</v>
      </c>
      <c r="W39" s="20">
        <v>81667</v>
      </c>
      <c r="X39" s="20">
        <v>0</v>
      </c>
      <c r="Y39" s="20">
        <f t="shared" si="0"/>
        <v>21548451</v>
      </c>
      <c r="Z39" s="20">
        <v>0</v>
      </c>
      <c r="AA39" s="20">
        <f t="shared" si="1"/>
        <v>21548451</v>
      </c>
    </row>
    <row r="40" spans="1:27">
      <c r="A40" s="53"/>
      <c r="B40" s="54"/>
      <c r="C40" s="17" t="s">
        <v>45</v>
      </c>
      <c r="D40" s="22">
        <f>SUM(D33:D39)</f>
        <v>876768</v>
      </c>
      <c r="E40" s="22">
        <f t="shared" ref="E40:X40" si="5">SUM(E33:E39)</f>
        <v>3930143</v>
      </c>
      <c r="F40" s="22">
        <f t="shared" si="5"/>
        <v>1218233</v>
      </c>
      <c r="G40" s="22">
        <f t="shared" si="5"/>
        <v>411085</v>
      </c>
      <c r="H40" s="22">
        <f t="shared" si="5"/>
        <v>138539</v>
      </c>
      <c r="I40" s="22">
        <f t="shared" si="5"/>
        <v>60321</v>
      </c>
      <c r="J40" s="22">
        <f t="shared" si="5"/>
        <v>3395625</v>
      </c>
      <c r="K40" s="22">
        <f t="shared" si="5"/>
        <v>2704</v>
      </c>
      <c r="L40" s="22">
        <f t="shared" si="5"/>
        <v>2974</v>
      </c>
      <c r="M40" s="22">
        <f t="shared" si="5"/>
        <v>2973</v>
      </c>
      <c r="N40" s="22">
        <f t="shared" si="5"/>
        <v>2810</v>
      </c>
      <c r="O40" s="22">
        <f t="shared" si="5"/>
        <v>732016</v>
      </c>
      <c r="P40" s="22">
        <f t="shared" si="5"/>
        <v>1966</v>
      </c>
      <c r="Q40" s="22">
        <f t="shared" si="5"/>
        <v>2302</v>
      </c>
      <c r="R40" s="22">
        <f t="shared" si="5"/>
        <v>2790</v>
      </c>
      <c r="S40" s="22">
        <f t="shared" si="5"/>
        <v>3561</v>
      </c>
      <c r="T40" s="22">
        <f t="shared" si="5"/>
        <v>4615</v>
      </c>
      <c r="U40" s="22">
        <f t="shared" si="5"/>
        <v>2162</v>
      </c>
      <c r="V40" s="22">
        <f t="shared" si="5"/>
        <v>11275824</v>
      </c>
      <c r="W40" s="22">
        <f t="shared" si="5"/>
        <v>81667</v>
      </c>
      <c r="X40" s="22">
        <f t="shared" si="5"/>
        <v>2114</v>
      </c>
      <c r="Y40" s="22">
        <f t="shared" si="0"/>
        <v>22151192</v>
      </c>
      <c r="Z40" s="22">
        <f>SUM(Z33:Z39)</f>
        <v>0</v>
      </c>
      <c r="AA40" s="22">
        <f t="shared" si="1"/>
        <v>22151192</v>
      </c>
    </row>
    <row r="41" spans="1:27">
      <c r="A41" s="53"/>
      <c r="B41" s="52" t="s">
        <v>82</v>
      </c>
      <c r="C41" s="19" t="s">
        <v>46</v>
      </c>
      <c r="D41" s="20">
        <v>0</v>
      </c>
      <c r="E41" s="20">
        <v>13119240</v>
      </c>
      <c r="F41" s="20">
        <v>29634</v>
      </c>
      <c r="G41" s="20">
        <v>0</v>
      </c>
      <c r="H41" s="20">
        <v>0</v>
      </c>
      <c r="I41" s="20">
        <v>0</v>
      </c>
      <c r="J41" s="20">
        <v>4095420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399840</v>
      </c>
      <c r="R41" s="20">
        <v>0</v>
      </c>
      <c r="S41" s="20">
        <v>0</v>
      </c>
      <c r="T41" s="20">
        <v>606900</v>
      </c>
      <c r="U41" s="20">
        <v>732616</v>
      </c>
      <c r="V41" s="20">
        <v>38288111</v>
      </c>
      <c r="W41" s="20">
        <v>0</v>
      </c>
      <c r="X41" s="20">
        <v>0</v>
      </c>
      <c r="Y41" s="20">
        <f t="shared" si="0"/>
        <v>57271761</v>
      </c>
      <c r="Z41" s="20">
        <v>0</v>
      </c>
      <c r="AA41" s="20">
        <f t="shared" si="1"/>
        <v>57271761</v>
      </c>
    </row>
    <row r="42" spans="1:27">
      <c r="A42" s="53"/>
      <c r="B42" s="53"/>
      <c r="C42" s="9" t="s">
        <v>47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f t="shared" si="0"/>
        <v>0</v>
      </c>
      <c r="Z42" s="21">
        <v>0</v>
      </c>
      <c r="AA42" s="21">
        <f t="shared" si="1"/>
        <v>0</v>
      </c>
    </row>
    <row r="43" spans="1:27">
      <c r="A43" s="53"/>
      <c r="B43" s="53"/>
      <c r="C43" s="9" t="s">
        <v>48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f t="shared" si="0"/>
        <v>0</v>
      </c>
      <c r="Z43" s="21">
        <v>0</v>
      </c>
      <c r="AA43" s="21">
        <f t="shared" si="1"/>
        <v>0</v>
      </c>
    </row>
    <row r="44" spans="1:27">
      <c r="A44" s="53"/>
      <c r="B44" s="53"/>
      <c r="C44" s="9" t="s">
        <v>49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f t="shared" si="0"/>
        <v>0</v>
      </c>
      <c r="Z44" s="21">
        <v>0</v>
      </c>
      <c r="AA44" s="21">
        <f t="shared" si="1"/>
        <v>0</v>
      </c>
    </row>
    <row r="45" spans="1:27">
      <c r="A45" s="53"/>
      <c r="B45" s="53"/>
      <c r="C45" s="9" t="s">
        <v>50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f t="shared" si="0"/>
        <v>0</v>
      </c>
      <c r="Z45" s="21">
        <v>0</v>
      </c>
      <c r="AA45" s="21">
        <f t="shared" si="1"/>
        <v>0</v>
      </c>
    </row>
    <row r="46" spans="1:27">
      <c r="A46" s="53"/>
      <c r="B46" s="53"/>
      <c r="C46" s="19" t="s">
        <v>51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9480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2907293</v>
      </c>
      <c r="W46" s="20">
        <v>0</v>
      </c>
      <c r="X46" s="20">
        <v>0</v>
      </c>
      <c r="Y46" s="20">
        <f t="shared" si="0"/>
        <v>2916773</v>
      </c>
      <c r="Z46" s="20">
        <v>0</v>
      </c>
      <c r="AA46" s="20">
        <f t="shared" si="1"/>
        <v>2916773</v>
      </c>
    </row>
    <row r="47" spans="1:27">
      <c r="A47" s="53"/>
      <c r="B47" s="54"/>
      <c r="C47" s="17" t="s">
        <v>52</v>
      </c>
      <c r="D47" s="22">
        <f>SUM(D41:D46)</f>
        <v>0</v>
      </c>
      <c r="E47" s="22">
        <f t="shared" ref="E47:X47" si="6">SUM(E41:E46)</f>
        <v>13119240</v>
      </c>
      <c r="F47" s="22">
        <f t="shared" si="6"/>
        <v>29634</v>
      </c>
      <c r="G47" s="22">
        <f t="shared" si="6"/>
        <v>0</v>
      </c>
      <c r="H47" s="22">
        <f t="shared" si="6"/>
        <v>0</v>
      </c>
      <c r="I47" s="22">
        <f t="shared" si="6"/>
        <v>0</v>
      </c>
      <c r="J47" s="22">
        <f t="shared" si="6"/>
        <v>4104900</v>
      </c>
      <c r="K47" s="22">
        <f t="shared" si="6"/>
        <v>0</v>
      </c>
      <c r="L47" s="22">
        <f t="shared" si="6"/>
        <v>0</v>
      </c>
      <c r="M47" s="22">
        <f t="shared" si="6"/>
        <v>0</v>
      </c>
      <c r="N47" s="22">
        <f t="shared" si="6"/>
        <v>0</v>
      </c>
      <c r="O47" s="22">
        <f t="shared" si="6"/>
        <v>0</v>
      </c>
      <c r="P47" s="22">
        <f t="shared" si="6"/>
        <v>0</v>
      </c>
      <c r="Q47" s="22">
        <f t="shared" si="6"/>
        <v>399840</v>
      </c>
      <c r="R47" s="22">
        <f t="shared" si="6"/>
        <v>0</v>
      </c>
      <c r="S47" s="22">
        <f t="shared" si="6"/>
        <v>0</v>
      </c>
      <c r="T47" s="22">
        <f t="shared" si="6"/>
        <v>606900</v>
      </c>
      <c r="U47" s="22">
        <f t="shared" si="6"/>
        <v>732616</v>
      </c>
      <c r="V47" s="22">
        <f t="shared" si="6"/>
        <v>41195404</v>
      </c>
      <c r="W47" s="22">
        <f t="shared" si="6"/>
        <v>0</v>
      </c>
      <c r="X47" s="22">
        <f t="shared" si="6"/>
        <v>0</v>
      </c>
      <c r="Y47" s="22">
        <f t="shared" si="0"/>
        <v>60188534</v>
      </c>
      <c r="Z47" s="22">
        <f>SUM(Z41:Z46)</f>
        <v>0</v>
      </c>
      <c r="AA47" s="22">
        <f t="shared" si="1"/>
        <v>60188534</v>
      </c>
    </row>
    <row r="48" spans="1:27">
      <c r="A48" s="54"/>
      <c r="B48" s="49" t="s">
        <v>53</v>
      </c>
      <c r="C48" s="51"/>
      <c r="D48" s="22">
        <f>D40-D47</f>
        <v>876768</v>
      </c>
      <c r="E48" s="22">
        <f t="shared" ref="E48:X48" si="7">E40-E47</f>
        <v>-9189097</v>
      </c>
      <c r="F48" s="22">
        <f t="shared" si="7"/>
        <v>1188599</v>
      </c>
      <c r="G48" s="22">
        <f t="shared" si="7"/>
        <v>411085</v>
      </c>
      <c r="H48" s="22">
        <f t="shared" si="7"/>
        <v>138539</v>
      </c>
      <c r="I48" s="22">
        <f t="shared" si="7"/>
        <v>60321</v>
      </c>
      <c r="J48" s="22">
        <f t="shared" si="7"/>
        <v>-709275</v>
      </c>
      <c r="K48" s="22">
        <f t="shared" si="7"/>
        <v>2704</v>
      </c>
      <c r="L48" s="22">
        <f t="shared" si="7"/>
        <v>2974</v>
      </c>
      <c r="M48" s="22">
        <f t="shared" si="7"/>
        <v>2973</v>
      </c>
      <c r="N48" s="22">
        <f t="shared" si="7"/>
        <v>2810</v>
      </c>
      <c r="O48" s="22">
        <f t="shared" si="7"/>
        <v>732016</v>
      </c>
      <c r="P48" s="22">
        <f t="shared" si="7"/>
        <v>1966</v>
      </c>
      <c r="Q48" s="22">
        <f t="shared" si="7"/>
        <v>-397538</v>
      </c>
      <c r="R48" s="22">
        <f t="shared" si="7"/>
        <v>2790</v>
      </c>
      <c r="S48" s="22">
        <f t="shared" si="7"/>
        <v>3561</v>
      </c>
      <c r="T48" s="22">
        <f t="shared" si="7"/>
        <v>-602285</v>
      </c>
      <c r="U48" s="22">
        <f t="shared" si="7"/>
        <v>-730454</v>
      </c>
      <c r="V48" s="22">
        <f t="shared" si="7"/>
        <v>-29919580</v>
      </c>
      <c r="W48" s="22">
        <f t="shared" si="7"/>
        <v>81667</v>
      </c>
      <c r="X48" s="22">
        <f t="shared" si="7"/>
        <v>2114</v>
      </c>
      <c r="Y48" s="22">
        <f t="shared" si="0"/>
        <v>-38037342</v>
      </c>
      <c r="Z48" s="22">
        <f>Z40-Z47</f>
        <v>0</v>
      </c>
      <c r="AA48" s="22">
        <f t="shared" si="1"/>
        <v>-38037342</v>
      </c>
    </row>
    <row r="49" spans="1:27">
      <c r="A49" s="49" t="s">
        <v>54</v>
      </c>
      <c r="B49" s="50"/>
      <c r="C49" s="51"/>
      <c r="D49" s="22">
        <f>D32+D48</f>
        <v>-27148719</v>
      </c>
      <c r="E49" s="22">
        <f t="shared" ref="E49:X49" si="8">E32+E48</f>
        <v>61878406</v>
      </c>
      <c r="F49" s="22">
        <f t="shared" si="8"/>
        <v>11549079</v>
      </c>
      <c r="G49" s="22">
        <f t="shared" si="8"/>
        <v>34370395</v>
      </c>
      <c r="H49" s="22">
        <f t="shared" si="8"/>
        <v>2568328</v>
      </c>
      <c r="I49" s="22">
        <f t="shared" si="8"/>
        <v>31631</v>
      </c>
      <c r="J49" s="22">
        <f t="shared" si="8"/>
        <v>-25423808</v>
      </c>
      <c r="K49" s="22">
        <f t="shared" si="8"/>
        <v>394434</v>
      </c>
      <c r="L49" s="22">
        <f t="shared" si="8"/>
        <v>2213931</v>
      </c>
      <c r="M49" s="22">
        <f t="shared" si="8"/>
        <v>2470706</v>
      </c>
      <c r="N49" s="22">
        <f t="shared" si="8"/>
        <v>2462295</v>
      </c>
      <c r="O49" s="22">
        <f t="shared" si="8"/>
        <v>4044283</v>
      </c>
      <c r="P49" s="22">
        <f t="shared" si="8"/>
        <v>3471898</v>
      </c>
      <c r="Q49" s="22">
        <f t="shared" si="8"/>
        <v>7216942</v>
      </c>
      <c r="R49" s="22">
        <f t="shared" si="8"/>
        <v>1294215</v>
      </c>
      <c r="S49" s="22">
        <f t="shared" si="8"/>
        <v>3560736</v>
      </c>
      <c r="T49" s="22">
        <f t="shared" si="8"/>
        <v>5143820</v>
      </c>
      <c r="U49" s="22">
        <f t="shared" si="8"/>
        <v>5396822</v>
      </c>
      <c r="V49" s="22">
        <f t="shared" si="8"/>
        <v>411611802</v>
      </c>
      <c r="W49" s="22">
        <f t="shared" si="8"/>
        <v>5668085</v>
      </c>
      <c r="X49" s="22">
        <f t="shared" si="8"/>
        <v>-8270699</v>
      </c>
      <c r="Y49" s="22">
        <f t="shared" si="0"/>
        <v>504504582</v>
      </c>
      <c r="Z49" s="22">
        <f>Z32+Z48</f>
        <v>0</v>
      </c>
      <c r="AA49" s="22">
        <f t="shared" si="1"/>
        <v>504504582</v>
      </c>
    </row>
    <row r="50" spans="1:27">
      <c r="A50" s="52" t="s">
        <v>85</v>
      </c>
      <c r="B50" s="52" t="s">
        <v>81</v>
      </c>
      <c r="C50" s="19" t="s">
        <v>19</v>
      </c>
      <c r="D50" s="20">
        <v>4470000</v>
      </c>
      <c r="E50" s="20">
        <v>4665000</v>
      </c>
      <c r="F50" s="20">
        <v>0</v>
      </c>
      <c r="G50" s="20">
        <v>0</v>
      </c>
      <c r="H50" s="20">
        <v>0</v>
      </c>
      <c r="I50" s="20">
        <v>0</v>
      </c>
      <c r="J50" s="20">
        <v>11440000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680000</v>
      </c>
      <c r="R50" s="20">
        <v>0</v>
      </c>
      <c r="S50" s="20">
        <v>0</v>
      </c>
      <c r="T50" s="20">
        <v>1190000</v>
      </c>
      <c r="U50" s="20">
        <v>1614000</v>
      </c>
      <c r="V50" s="20">
        <v>0</v>
      </c>
      <c r="W50" s="20">
        <v>0</v>
      </c>
      <c r="X50" s="20">
        <v>0</v>
      </c>
      <c r="Y50" s="20">
        <f t="shared" si="0"/>
        <v>24059000</v>
      </c>
      <c r="Z50" s="20">
        <v>0</v>
      </c>
      <c r="AA50" s="20">
        <f t="shared" si="1"/>
        <v>24059000</v>
      </c>
    </row>
    <row r="51" spans="1:27">
      <c r="A51" s="53"/>
      <c r="B51" s="53"/>
      <c r="C51" s="9" t="s">
        <v>20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f t="shared" si="0"/>
        <v>0</v>
      </c>
      <c r="Z51" s="21">
        <v>0</v>
      </c>
      <c r="AA51" s="21">
        <f t="shared" si="1"/>
        <v>0</v>
      </c>
    </row>
    <row r="52" spans="1:27">
      <c r="A52" s="53"/>
      <c r="B52" s="53"/>
      <c r="C52" s="9" t="s">
        <v>21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f t="shared" si="0"/>
        <v>0</v>
      </c>
      <c r="Z52" s="21">
        <v>0</v>
      </c>
      <c r="AA52" s="21">
        <f t="shared" si="1"/>
        <v>0</v>
      </c>
    </row>
    <row r="53" spans="1:27">
      <c r="A53" s="53"/>
      <c r="B53" s="53"/>
      <c r="C53" s="9" t="s">
        <v>22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f t="shared" si="0"/>
        <v>0</v>
      </c>
      <c r="Z53" s="21">
        <v>0</v>
      </c>
      <c r="AA53" s="21">
        <f t="shared" si="1"/>
        <v>0</v>
      </c>
    </row>
    <row r="54" spans="1:27">
      <c r="A54" s="53"/>
      <c r="B54" s="53"/>
      <c r="C54" s="9" t="s">
        <v>23</v>
      </c>
      <c r="D54" s="21">
        <v>0</v>
      </c>
      <c r="E54" s="21">
        <v>210040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f t="shared" si="0"/>
        <v>210040</v>
      </c>
      <c r="Z54" s="21">
        <v>0</v>
      </c>
      <c r="AA54" s="21">
        <f t="shared" si="1"/>
        <v>210040</v>
      </c>
    </row>
    <row r="55" spans="1:27">
      <c r="A55" s="53"/>
      <c r="B55" s="53"/>
      <c r="C55" s="9" t="s">
        <v>24</v>
      </c>
      <c r="D55" s="21">
        <v>2400000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f t="shared" si="0"/>
        <v>2400000</v>
      </c>
      <c r="Z55" s="21">
        <v>0</v>
      </c>
      <c r="AA55" s="21">
        <f t="shared" si="1"/>
        <v>2400000</v>
      </c>
    </row>
    <row r="56" spans="1:27">
      <c r="A56" s="53"/>
      <c r="B56" s="53"/>
      <c r="C56" s="9" t="s">
        <v>25</v>
      </c>
      <c r="D56" s="21">
        <v>47750000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f t="shared" si="0"/>
        <v>47750000</v>
      </c>
      <c r="Z56" s="21">
        <v>0</v>
      </c>
      <c r="AA56" s="21">
        <f t="shared" si="1"/>
        <v>47750000</v>
      </c>
    </row>
    <row r="57" spans="1:27">
      <c r="A57" s="53"/>
      <c r="B57" s="53"/>
      <c r="C57" s="9" t="s">
        <v>26</v>
      </c>
      <c r="D57" s="21">
        <v>0</v>
      </c>
      <c r="E57" s="21">
        <v>3704236</v>
      </c>
      <c r="F57" s="21">
        <v>5874802</v>
      </c>
      <c r="G57" s="21">
        <v>11650000</v>
      </c>
      <c r="H57" s="21">
        <v>0</v>
      </c>
      <c r="I57" s="21">
        <v>84661</v>
      </c>
      <c r="J57" s="21">
        <v>13000000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f t="shared" si="0"/>
        <v>34313699</v>
      </c>
      <c r="Z57" s="21">
        <f>-84661+-3704236+-5874802+-13000000+-11650000</f>
        <v>-34313699</v>
      </c>
      <c r="AA57" s="21">
        <f t="shared" si="1"/>
        <v>0</v>
      </c>
    </row>
    <row r="58" spans="1:27">
      <c r="A58" s="53"/>
      <c r="B58" s="53"/>
      <c r="C58" s="9" t="s">
        <v>27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f t="shared" si="0"/>
        <v>0</v>
      </c>
      <c r="Z58" s="21">
        <v>0</v>
      </c>
      <c r="AA58" s="21">
        <f t="shared" si="1"/>
        <v>0</v>
      </c>
    </row>
    <row r="59" spans="1:27">
      <c r="A59" s="53"/>
      <c r="B59" s="53"/>
      <c r="C59" s="9" t="s">
        <v>28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f t="shared" si="0"/>
        <v>0</v>
      </c>
      <c r="Z59" s="21">
        <v>0</v>
      </c>
      <c r="AA59" s="21">
        <f t="shared" si="1"/>
        <v>0</v>
      </c>
    </row>
    <row r="60" spans="1:27">
      <c r="A60" s="53"/>
      <c r="B60" s="53"/>
      <c r="C60" s="19" t="s">
        <v>29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260000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488278</v>
      </c>
      <c r="R60" s="20">
        <v>0</v>
      </c>
      <c r="S60" s="20">
        <v>157500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f t="shared" si="0"/>
        <v>905778</v>
      </c>
      <c r="Z60" s="20">
        <v>0</v>
      </c>
      <c r="AA60" s="20">
        <f t="shared" si="1"/>
        <v>905778</v>
      </c>
    </row>
    <row r="61" spans="1:27">
      <c r="A61" s="53"/>
      <c r="B61" s="54"/>
      <c r="C61" s="17" t="s">
        <v>55</v>
      </c>
      <c r="D61" s="22">
        <f>SUM(D50:D60)</f>
        <v>54620000</v>
      </c>
      <c r="E61" s="22">
        <f t="shared" ref="E61:X61" si="9">SUM(E50:E60)</f>
        <v>8579276</v>
      </c>
      <c r="F61" s="22">
        <f t="shared" si="9"/>
        <v>5874802</v>
      </c>
      <c r="G61" s="22">
        <f t="shared" si="9"/>
        <v>11650000</v>
      </c>
      <c r="H61" s="22">
        <f t="shared" si="9"/>
        <v>0</v>
      </c>
      <c r="I61" s="22">
        <f t="shared" si="9"/>
        <v>84661</v>
      </c>
      <c r="J61" s="22">
        <f t="shared" si="9"/>
        <v>24700000</v>
      </c>
      <c r="K61" s="22">
        <f t="shared" si="9"/>
        <v>0</v>
      </c>
      <c r="L61" s="22">
        <f t="shared" si="9"/>
        <v>0</v>
      </c>
      <c r="M61" s="22">
        <f t="shared" si="9"/>
        <v>0</v>
      </c>
      <c r="N61" s="22">
        <f t="shared" si="9"/>
        <v>0</v>
      </c>
      <c r="O61" s="22">
        <f t="shared" si="9"/>
        <v>0</v>
      </c>
      <c r="P61" s="22">
        <f t="shared" si="9"/>
        <v>0</v>
      </c>
      <c r="Q61" s="22">
        <f t="shared" si="9"/>
        <v>1168278</v>
      </c>
      <c r="R61" s="22">
        <f t="shared" si="9"/>
        <v>0</v>
      </c>
      <c r="S61" s="22">
        <f t="shared" si="9"/>
        <v>157500</v>
      </c>
      <c r="T61" s="22">
        <f t="shared" si="9"/>
        <v>1190000</v>
      </c>
      <c r="U61" s="22">
        <f t="shared" si="9"/>
        <v>1614000</v>
      </c>
      <c r="V61" s="22">
        <f t="shared" si="9"/>
        <v>0</v>
      </c>
      <c r="W61" s="22">
        <f t="shared" si="9"/>
        <v>0</v>
      </c>
      <c r="X61" s="22">
        <f t="shared" si="9"/>
        <v>0</v>
      </c>
      <c r="Y61" s="22">
        <f t="shared" si="0"/>
        <v>109638517</v>
      </c>
      <c r="Z61" s="22">
        <f>SUM(Z50:Z60)</f>
        <v>-34313699</v>
      </c>
      <c r="AA61" s="22">
        <f t="shared" si="1"/>
        <v>75324818</v>
      </c>
    </row>
    <row r="62" spans="1:27">
      <c r="A62" s="53"/>
      <c r="B62" s="52" t="s">
        <v>82</v>
      </c>
      <c r="C62" s="19" t="s">
        <v>56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f t="shared" si="0"/>
        <v>0</v>
      </c>
      <c r="Z62" s="20">
        <v>0</v>
      </c>
      <c r="AA62" s="20">
        <f t="shared" si="1"/>
        <v>0</v>
      </c>
    </row>
    <row r="63" spans="1:27">
      <c r="A63" s="53"/>
      <c r="B63" s="53"/>
      <c r="C63" s="9" t="s">
        <v>57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f t="shared" si="0"/>
        <v>0</v>
      </c>
      <c r="Z63" s="21">
        <v>0</v>
      </c>
      <c r="AA63" s="21">
        <f t="shared" si="1"/>
        <v>0</v>
      </c>
    </row>
    <row r="64" spans="1:27">
      <c r="A64" s="53"/>
      <c r="B64" s="53"/>
      <c r="C64" s="9" t="s">
        <v>58</v>
      </c>
      <c r="D64" s="21">
        <v>0</v>
      </c>
      <c r="E64" s="21">
        <v>141792</v>
      </c>
      <c r="F64" s="21">
        <v>15365</v>
      </c>
      <c r="G64" s="21">
        <v>2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1</v>
      </c>
      <c r="O64" s="21">
        <v>73504</v>
      </c>
      <c r="P64" s="21">
        <v>5</v>
      </c>
      <c r="Q64" s="21">
        <v>92400</v>
      </c>
      <c r="R64" s="21">
        <v>73500</v>
      </c>
      <c r="S64" s="21">
        <v>6</v>
      </c>
      <c r="T64" s="21">
        <v>0</v>
      </c>
      <c r="U64" s="21">
        <v>0</v>
      </c>
      <c r="V64" s="21">
        <v>18804</v>
      </c>
      <c r="W64" s="21">
        <v>0</v>
      </c>
      <c r="X64" s="21">
        <v>0</v>
      </c>
      <c r="Y64" s="21">
        <f t="shared" si="0"/>
        <v>415379</v>
      </c>
      <c r="Z64" s="21">
        <v>0</v>
      </c>
      <c r="AA64" s="21">
        <f t="shared" si="1"/>
        <v>415379</v>
      </c>
    </row>
    <row r="65" spans="1:27">
      <c r="A65" s="53"/>
      <c r="B65" s="53"/>
      <c r="C65" s="9" t="s">
        <v>59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f t="shared" si="0"/>
        <v>0</v>
      </c>
      <c r="Z65" s="21">
        <v>0</v>
      </c>
      <c r="AA65" s="21">
        <f t="shared" si="1"/>
        <v>0</v>
      </c>
    </row>
    <row r="66" spans="1:27">
      <c r="A66" s="53"/>
      <c r="B66" s="53"/>
      <c r="C66" s="9" t="s">
        <v>60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f t="shared" si="0"/>
        <v>0</v>
      </c>
      <c r="Z66" s="21">
        <v>0</v>
      </c>
      <c r="AA66" s="21">
        <f t="shared" si="1"/>
        <v>0</v>
      </c>
    </row>
    <row r="67" spans="1:27">
      <c r="A67" s="53"/>
      <c r="B67" s="53"/>
      <c r="C67" s="9" t="s">
        <v>61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f t="shared" si="0"/>
        <v>0</v>
      </c>
      <c r="Z67" s="21">
        <v>0</v>
      </c>
      <c r="AA67" s="21">
        <f t="shared" si="1"/>
        <v>0</v>
      </c>
    </row>
    <row r="68" spans="1:27">
      <c r="A68" s="53"/>
      <c r="B68" s="53"/>
      <c r="C68" s="9" t="s">
        <v>62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f t="shared" si="0"/>
        <v>0</v>
      </c>
      <c r="Z68" s="21">
        <v>0</v>
      </c>
      <c r="AA68" s="21">
        <f t="shared" si="1"/>
        <v>0</v>
      </c>
    </row>
    <row r="69" spans="1:27">
      <c r="A69" s="53"/>
      <c r="B69" s="53"/>
      <c r="C69" s="9" t="s">
        <v>63</v>
      </c>
      <c r="D69" s="21">
        <v>0</v>
      </c>
      <c r="E69" s="21">
        <v>21600000</v>
      </c>
      <c r="F69" s="21">
        <v>7000000</v>
      </c>
      <c r="G69" s="21">
        <v>11200000</v>
      </c>
      <c r="H69" s="21">
        <v>0</v>
      </c>
      <c r="I69" s="21">
        <v>250000</v>
      </c>
      <c r="J69" s="21">
        <v>0</v>
      </c>
      <c r="K69" s="21">
        <v>700000</v>
      </c>
      <c r="L69" s="21">
        <v>700000</v>
      </c>
      <c r="M69" s="21">
        <v>700000</v>
      </c>
      <c r="N69" s="21">
        <v>700000</v>
      </c>
      <c r="O69" s="21">
        <v>700000</v>
      </c>
      <c r="P69" s="21">
        <v>700000</v>
      </c>
      <c r="Q69" s="21">
        <v>700000</v>
      </c>
      <c r="R69" s="21">
        <v>700000</v>
      </c>
      <c r="S69" s="21">
        <v>700000</v>
      </c>
      <c r="T69" s="21">
        <v>700000</v>
      </c>
      <c r="U69" s="21">
        <v>700000</v>
      </c>
      <c r="V69" s="21">
        <v>0</v>
      </c>
      <c r="W69" s="21">
        <v>0</v>
      </c>
      <c r="X69" s="21">
        <v>0</v>
      </c>
      <c r="Y69" s="21">
        <f t="shared" si="0"/>
        <v>47750000</v>
      </c>
      <c r="Z69" s="21">
        <v>0</v>
      </c>
      <c r="AA69" s="21">
        <f t="shared" si="1"/>
        <v>47750000</v>
      </c>
    </row>
    <row r="70" spans="1:27">
      <c r="A70" s="53"/>
      <c r="B70" s="53"/>
      <c r="C70" s="9" t="s">
        <v>64</v>
      </c>
      <c r="D70" s="21">
        <v>0</v>
      </c>
      <c r="E70" s="21">
        <v>3704236</v>
      </c>
      <c r="F70" s="21">
        <v>5874802</v>
      </c>
      <c r="G70" s="21">
        <v>11650000</v>
      </c>
      <c r="H70" s="21">
        <v>0</v>
      </c>
      <c r="I70" s="21">
        <v>84661</v>
      </c>
      <c r="J70" s="21">
        <v>13000000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f t="shared" si="0"/>
        <v>34313699</v>
      </c>
      <c r="Z70" s="21">
        <f>-84661+-3704236+-5874802+-13000000+-11650000</f>
        <v>-34313699</v>
      </c>
      <c r="AA70" s="21">
        <f t="shared" si="1"/>
        <v>0</v>
      </c>
    </row>
    <row r="71" spans="1:27">
      <c r="A71" s="53"/>
      <c r="B71" s="53"/>
      <c r="C71" s="9" t="s">
        <v>65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f t="shared" ref="Y71:Y81" si="10">SUM(D71:X71)</f>
        <v>0</v>
      </c>
      <c r="Z71" s="21">
        <v>0</v>
      </c>
      <c r="AA71" s="21">
        <f t="shared" ref="AA71:AA81" si="11">Y71+Z71</f>
        <v>0</v>
      </c>
    </row>
    <row r="72" spans="1:27">
      <c r="A72" s="53"/>
      <c r="B72" s="53"/>
      <c r="C72" s="9" t="s">
        <v>66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f t="shared" si="10"/>
        <v>0</v>
      </c>
      <c r="Z72" s="21">
        <v>0</v>
      </c>
      <c r="AA72" s="21">
        <f t="shared" si="11"/>
        <v>0</v>
      </c>
    </row>
    <row r="73" spans="1:27">
      <c r="A73" s="53"/>
      <c r="B73" s="53"/>
      <c r="C73" s="19" t="s">
        <v>67</v>
      </c>
      <c r="D73" s="20">
        <v>4</v>
      </c>
      <c r="E73" s="20">
        <v>199823</v>
      </c>
      <c r="F73" s="20">
        <v>0</v>
      </c>
      <c r="G73" s="20">
        <v>-810000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500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f t="shared" si="10"/>
        <v>-609673</v>
      </c>
      <c r="Z73" s="20">
        <v>0</v>
      </c>
      <c r="AA73" s="20">
        <f t="shared" si="11"/>
        <v>-609673</v>
      </c>
    </row>
    <row r="74" spans="1:27">
      <c r="A74" s="53"/>
      <c r="B74" s="54"/>
      <c r="C74" s="17" t="s">
        <v>68</v>
      </c>
      <c r="D74" s="22">
        <f>SUM(D62:D73)</f>
        <v>4</v>
      </c>
      <c r="E74" s="22">
        <f t="shared" ref="E74:X74" si="12">SUM(E62:E73)</f>
        <v>25645851</v>
      </c>
      <c r="F74" s="22">
        <f t="shared" si="12"/>
        <v>12890167</v>
      </c>
      <c r="G74" s="22">
        <f t="shared" si="12"/>
        <v>22040002</v>
      </c>
      <c r="H74" s="22">
        <f t="shared" si="12"/>
        <v>0</v>
      </c>
      <c r="I74" s="22">
        <f t="shared" si="12"/>
        <v>334661</v>
      </c>
      <c r="J74" s="22">
        <f t="shared" si="12"/>
        <v>13000000</v>
      </c>
      <c r="K74" s="22">
        <f t="shared" si="12"/>
        <v>700000</v>
      </c>
      <c r="L74" s="22">
        <f t="shared" si="12"/>
        <v>700000</v>
      </c>
      <c r="M74" s="22">
        <f t="shared" si="12"/>
        <v>700000</v>
      </c>
      <c r="N74" s="22">
        <f t="shared" si="12"/>
        <v>700001</v>
      </c>
      <c r="O74" s="22">
        <f t="shared" si="12"/>
        <v>773504</v>
      </c>
      <c r="P74" s="22">
        <f t="shared" si="12"/>
        <v>700005</v>
      </c>
      <c r="Q74" s="22">
        <f t="shared" si="12"/>
        <v>792400</v>
      </c>
      <c r="R74" s="22">
        <f t="shared" si="12"/>
        <v>773500</v>
      </c>
      <c r="S74" s="22">
        <f t="shared" si="12"/>
        <v>700506</v>
      </c>
      <c r="T74" s="22">
        <f t="shared" si="12"/>
        <v>700000</v>
      </c>
      <c r="U74" s="22">
        <f t="shared" si="12"/>
        <v>700000</v>
      </c>
      <c r="V74" s="22">
        <f t="shared" si="12"/>
        <v>18804</v>
      </c>
      <c r="W74" s="22">
        <f t="shared" si="12"/>
        <v>0</v>
      </c>
      <c r="X74" s="22">
        <f t="shared" si="12"/>
        <v>0</v>
      </c>
      <c r="Y74" s="22">
        <f t="shared" si="10"/>
        <v>81869405</v>
      </c>
      <c r="Z74" s="22">
        <f>SUM(Z62:Z73)</f>
        <v>-34313699</v>
      </c>
      <c r="AA74" s="22">
        <f t="shared" si="11"/>
        <v>47555706</v>
      </c>
    </row>
    <row r="75" spans="1:27">
      <c r="A75" s="54"/>
      <c r="B75" s="49" t="s">
        <v>69</v>
      </c>
      <c r="C75" s="51"/>
      <c r="D75" s="20">
        <f>D61-D74</f>
        <v>54619996</v>
      </c>
      <c r="E75" s="20">
        <f t="shared" ref="E75:X75" si="13">E61-E74</f>
        <v>-17066575</v>
      </c>
      <c r="F75" s="20">
        <f t="shared" si="13"/>
        <v>-7015365</v>
      </c>
      <c r="G75" s="20">
        <f t="shared" si="13"/>
        <v>-10390002</v>
      </c>
      <c r="H75" s="20">
        <f t="shared" si="13"/>
        <v>0</v>
      </c>
      <c r="I75" s="20">
        <f t="shared" si="13"/>
        <v>-250000</v>
      </c>
      <c r="J75" s="20">
        <f t="shared" si="13"/>
        <v>11700000</v>
      </c>
      <c r="K75" s="20">
        <f t="shared" si="13"/>
        <v>-700000</v>
      </c>
      <c r="L75" s="20">
        <f t="shared" si="13"/>
        <v>-700000</v>
      </c>
      <c r="M75" s="20">
        <f t="shared" si="13"/>
        <v>-700000</v>
      </c>
      <c r="N75" s="20">
        <f t="shared" si="13"/>
        <v>-700001</v>
      </c>
      <c r="O75" s="20">
        <f t="shared" si="13"/>
        <v>-773504</v>
      </c>
      <c r="P75" s="20">
        <f t="shared" si="13"/>
        <v>-700005</v>
      </c>
      <c r="Q75" s="20">
        <f t="shared" si="13"/>
        <v>375878</v>
      </c>
      <c r="R75" s="20">
        <f t="shared" si="13"/>
        <v>-773500</v>
      </c>
      <c r="S75" s="20">
        <f t="shared" si="13"/>
        <v>-543006</v>
      </c>
      <c r="T75" s="20">
        <f t="shared" si="13"/>
        <v>490000</v>
      </c>
      <c r="U75" s="20">
        <f t="shared" si="13"/>
        <v>914000</v>
      </c>
      <c r="V75" s="20">
        <f t="shared" si="13"/>
        <v>-18804</v>
      </c>
      <c r="W75" s="20">
        <f t="shared" si="13"/>
        <v>0</v>
      </c>
      <c r="X75" s="20">
        <f t="shared" si="13"/>
        <v>0</v>
      </c>
      <c r="Y75" s="20">
        <f t="shared" si="10"/>
        <v>27769112</v>
      </c>
      <c r="Z75" s="20">
        <f>Z61-Z74</f>
        <v>0</v>
      </c>
      <c r="AA75" s="20">
        <f t="shared" si="11"/>
        <v>27769112</v>
      </c>
    </row>
    <row r="76" spans="1:27">
      <c r="A76" s="49" t="s">
        <v>70</v>
      </c>
      <c r="B76" s="50"/>
      <c r="C76" s="51"/>
      <c r="D76" s="22">
        <f>D49+D75</f>
        <v>27471277</v>
      </c>
      <c r="E76" s="22">
        <f t="shared" ref="E76:X76" si="14">E49+E75</f>
        <v>44811831</v>
      </c>
      <c r="F76" s="22">
        <f t="shared" si="14"/>
        <v>4533714</v>
      </c>
      <c r="G76" s="22">
        <f t="shared" si="14"/>
        <v>23980393</v>
      </c>
      <c r="H76" s="22">
        <f t="shared" si="14"/>
        <v>2568328</v>
      </c>
      <c r="I76" s="22">
        <f t="shared" si="14"/>
        <v>-218369</v>
      </c>
      <c r="J76" s="22">
        <f t="shared" si="14"/>
        <v>-13723808</v>
      </c>
      <c r="K76" s="22">
        <f t="shared" si="14"/>
        <v>-305566</v>
      </c>
      <c r="L76" s="22">
        <f t="shared" si="14"/>
        <v>1513931</v>
      </c>
      <c r="M76" s="22">
        <f t="shared" si="14"/>
        <v>1770706</v>
      </c>
      <c r="N76" s="22">
        <f t="shared" si="14"/>
        <v>1762294</v>
      </c>
      <c r="O76" s="22">
        <f t="shared" si="14"/>
        <v>3270779</v>
      </c>
      <c r="P76" s="22">
        <f t="shared" si="14"/>
        <v>2771893</v>
      </c>
      <c r="Q76" s="22">
        <f t="shared" si="14"/>
        <v>7592820</v>
      </c>
      <c r="R76" s="22">
        <f t="shared" si="14"/>
        <v>520715</v>
      </c>
      <c r="S76" s="22">
        <f t="shared" si="14"/>
        <v>3017730</v>
      </c>
      <c r="T76" s="22">
        <f t="shared" si="14"/>
        <v>5633820</v>
      </c>
      <c r="U76" s="22">
        <f t="shared" si="14"/>
        <v>6310822</v>
      </c>
      <c r="V76" s="22">
        <f t="shared" si="14"/>
        <v>411592998</v>
      </c>
      <c r="W76" s="22">
        <f t="shared" si="14"/>
        <v>5668085</v>
      </c>
      <c r="X76" s="22">
        <f t="shared" si="14"/>
        <v>-8270699</v>
      </c>
      <c r="Y76" s="22">
        <f t="shared" si="10"/>
        <v>532273694</v>
      </c>
      <c r="Z76" s="22">
        <f>Z49+Z75</f>
        <v>0</v>
      </c>
      <c r="AA76" s="22">
        <f t="shared" si="11"/>
        <v>532273694</v>
      </c>
    </row>
    <row r="77" spans="1:27">
      <c r="A77" s="52" t="s">
        <v>86</v>
      </c>
      <c r="B77" s="50" t="s">
        <v>71</v>
      </c>
      <c r="C77" s="51"/>
      <c r="D77" s="20">
        <v>223328170</v>
      </c>
      <c r="E77" s="20">
        <v>956998069</v>
      </c>
      <c r="F77" s="20">
        <v>376217649</v>
      </c>
      <c r="G77" s="20">
        <v>227049212</v>
      </c>
      <c r="H77" s="20">
        <v>10107132</v>
      </c>
      <c r="I77" s="20">
        <v>22735862</v>
      </c>
      <c r="J77" s="20">
        <v>72164736</v>
      </c>
      <c r="K77" s="20">
        <v>36213894</v>
      </c>
      <c r="L77" s="20">
        <v>33264332</v>
      </c>
      <c r="M77" s="20">
        <v>28446854</v>
      </c>
      <c r="N77" s="20">
        <v>20665376</v>
      </c>
      <c r="O77" s="20">
        <v>51899968</v>
      </c>
      <c r="P77" s="20">
        <v>11952923</v>
      </c>
      <c r="Q77" s="20">
        <v>46561497</v>
      </c>
      <c r="R77" s="20">
        <v>38937187</v>
      </c>
      <c r="S77" s="20">
        <v>9744276</v>
      </c>
      <c r="T77" s="20">
        <v>70162931</v>
      </c>
      <c r="U77" s="20">
        <v>33138850</v>
      </c>
      <c r="V77" s="20">
        <v>-958741013</v>
      </c>
      <c r="W77" s="20">
        <v>9739054</v>
      </c>
      <c r="X77" s="20">
        <v>9520727</v>
      </c>
      <c r="Y77" s="22">
        <f t="shared" si="10"/>
        <v>1330107686</v>
      </c>
      <c r="Z77" s="22"/>
      <c r="AA77" s="22">
        <f t="shared" si="11"/>
        <v>1330107686</v>
      </c>
    </row>
    <row r="78" spans="1:27">
      <c r="A78" s="53"/>
      <c r="B78" s="50" t="s">
        <v>72</v>
      </c>
      <c r="C78" s="51"/>
      <c r="D78" s="22">
        <f>D76+D77</f>
        <v>250799447</v>
      </c>
      <c r="E78" s="22">
        <f t="shared" ref="E78:X78" si="15">E76+E77</f>
        <v>1001809900</v>
      </c>
      <c r="F78" s="22">
        <f t="shared" si="15"/>
        <v>380751363</v>
      </c>
      <c r="G78" s="22">
        <f t="shared" si="15"/>
        <v>251029605</v>
      </c>
      <c r="H78" s="22">
        <f t="shared" si="15"/>
        <v>12675460</v>
      </c>
      <c r="I78" s="22">
        <f t="shared" si="15"/>
        <v>22517493</v>
      </c>
      <c r="J78" s="22">
        <f t="shared" si="15"/>
        <v>58440928</v>
      </c>
      <c r="K78" s="22">
        <f t="shared" si="15"/>
        <v>35908328</v>
      </c>
      <c r="L78" s="22">
        <f t="shared" si="15"/>
        <v>34778263</v>
      </c>
      <c r="M78" s="22">
        <f t="shared" si="15"/>
        <v>30217560</v>
      </c>
      <c r="N78" s="22">
        <f t="shared" si="15"/>
        <v>22427670</v>
      </c>
      <c r="O78" s="22">
        <f t="shared" si="15"/>
        <v>55170747</v>
      </c>
      <c r="P78" s="22">
        <f t="shared" si="15"/>
        <v>14724816</v>
      </c>
      <c r="Q78" s="22">
        <f t="shared" si="15"/>
        <v>54154317</v>
      </c>
      <c r="R78" s="22">
        <f t="shared" si="15"/>
        <v>39457902</v>
      </c>
      <c r="S78" s="22">
        <f t="shared" si="15"/>
        <v>12762006</v>
      </c>
      <c r="T78" s="22">
        <f t="shared" si="15"/>
        <v>75796751</v>
      </c>
      <c r="U78" s="22">
        <f t="shared" si="15"/>
        <v>39449672</v>
      </c>
      <c r="V78" s="22">
        <f t="shared" si="15"/>
        <v>-547148015</v>
      </c>
      <c r="W78" s="22">
        <f t="shared" si="15"/>
        <v>15407139</v>
      </c>
      <c r="X78" s="22">
        <f t="shared" si="15"/>
        <v>1250028</v>
      </c>
      <c r="Y78" s="22">
        <f t="shared" si="10"/>
        <v>1862381380</v>
      </c>
      <c r="Z78" s="22">
        <f>Z76+Z77</f>
        <v>0</v>
      </c>
      <c r="AA78" s="22">
        <f t="shared" si="11"/>
        <v>1862381380</v>
      </c>
    </row>
    <row r="79" spans="1:27">
      <c r="A79" s="53"/>
      <c r="B79" s="55" t="s">
        <v>87</v>
      </c>
      <c r="C79" s="56"/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2">
        <f t="shared" si="10"/>
        <v>0</v>
      </c>
      <c r="Z79" s="22"/>
      <c r="AA79" s="22">
        <f t="shared" si="11"/>
        <v>0</v>
      </c>
    </row>
    <row r="80" spans="1:27">
      <c r="A80" s="53"/>
      <c r="B80" s="57" t="s">
        <v>88</v>
      </c>
      <c r="C80" s="58"/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f t="shared" si="10"/>
        <v>0</v>
      </c>
      <c r="Z80" s="22"/>
      <c r="AA80" s="22">
        <f t="shared" si="11"/>
        <v>0</v>
      </c>
    </row>
    <row r="81" spans="1:27">
      <c r="A81" s="53"/>
      <c r="B81" s="59" t="s">
        <v>89</v>
      </c>
      <c r="C81" s="60"/>
      <c r="D81" s="23">
        <v>0</v>
      </c>
      <c r="E81" s="23">
        <v>300000000</v>
      </c>
      <c r="F81" s="23">
        <v>0</v>
      </c>
      <c r="G81" s="23">
        <v>23000000</v>
      </c>
      <c r="H81" s="23">
        <v>750000</v>
      </c>
      <c r="I81" s="23">
        <v>0</v>
      </c>
      <c r="J81" s="23">
        <v>0</v>
      </c>
      <c r="K81" s="23">
        <v>573000</v>
      </c>
      <c r="L81" s="23">
        <v>3589000</v>
      </c>
      <c r="M81" s="23">
        <v>2066000</v>
      </c>
      <c r="N81" s="23">
        <v>363000</v>
      </c>
      <c r="O81" s="23">
        <v>5005000</v>
      </c>
      <c r="P81" s="23">
        <v>1848000</v>
      </c>
      <c r="Q81" s="23">
        <v>2640000</v>
      </c>
      <c r="R81" s="23">
        <v>2142000</v>
      </c>
      <c r="S81" s="23">
        <v>3751000</v>
      </c>
      <c r="T81" s="23">
        <v>5052000</v>
      </c>
      <c r="U81" s="23">
        <v>4908000</v>
      </c>
      <c r="V81" s="23">
        <v>0</v>
      </c>
      <c r="W81" s="23">
        <v>0</v>
      </c>
      <c r="X81" s="23">
        <v>0</v>
      </c>
      <c r="Y81" s="22">
        <f t="shared" si="10"/>
        <v>355687000</v>
      </c>
      <c r="Z81" s="22"/>
      <c r="AA81" s="22">
        <f t="shared" si="11"/>
        <v>355687000</v>
      </c>
    </row>
    <row r="82" spans="1:27">
      <c r="A82" s="54"/>
      <c r="B82" s="57" t="s">
        <v>73</v>
      </c>
      <c r="C82" s="58"/>
      <c r="D82" s="22">
        <f>D78+D79+D80-D81</f>
        <v>250799447</v>
      </c>
      <c r="E82" s="22">
        <f t="shared" ref="E82:W82" si="16">E78+E79+E80-E81</f>
        <v>701809900</v>
      </c>
      <c r="F82" s="22">
        <f t="shared" si="16"/>
        <v>380751363</v>
      </c>
      <c r="G82" s="22">
        <f t="shared" si="16"/>
        <v>228029605</v>
      </c>
      <c r="H82" s="22">
        <f t="shared" si="16"/>
        <v>11925460</v>
      </c>
      <c r="I82" s="22">
        <f t="shared" si="16"/>
        <v>22517493</v>
      </c>
      <c r="J82" s="22">
        <f t="shared" si="16"/>
        <v>58440928</v>
      </c>
      <c r="K82" s="22">
        <f t="shared" si="16"/>
        <v>35335328</v>
      </c>
      <c r="L82" s="22">
        <f t="shared" si="16"/>
        <v>31189263</v>
      </c>
      <c r="M82" s="22">
        <f t="shared" si="16"/>
        <v>28151560</v>
      </c>
      <c r="N82" s="22">
        <f t="shared" si="16"/>
        <v>22064670</v>
      </c>
      <c r="O82" s="22">
        <f t="shared" si="16"/>
        <v>50165747</v>
      </c>
      <c r="P82" s="22">
        <f t="shared" si="16"/>
        <v>12876816</v>
      </c>
      <c r="Q82" s="22">
        <f t="shared" si="16"/>
        <v>51514317</v>
      </c>
      <c r="R82" s="22">
        <f t="shared" si="16"/>
        <v>37315902</v>
      </c>
      <c r="S82" s="22">
        <f t="shared" si="16"/>
        <v>9011006</v>
      </c>
      <c r="T82" s="22">
        <f t="shared" si="16"/>
        <v>70744751</v>
      </c>
      <c r="U82" s="22">
        <f t="shared" si="16"/>
        <v>34541672</v>
      </c>
      <c r="V82" s="22">
        <f t="shared" si="16"/>
        <v>-547148015</v>
      </c>
      <c r="W82" s="22">
        <f t="shared" si="16"/>
        <v>15407139</v>
      </c>
      <c r="X82" s="22">
        <f>X78+X79+X80-X81</f>
        <v>1250028</v>
      </c>
      <c r="Y82" s="22">
        <f>SUM(D82:X82)</f>
        <v>1506694380</v>
      </c>
      <c r="Z82" s="22">
        <f>Z78+Z79+Z80-Z81</f>
        <v>0</v>
      </c>
      <c r="AA82" s="22">
        <f>AA78+AA79+AA80-AA81</f>
        <v>1506694380</v>
      </c>
    </row>
  </sheetData>
  <mergeCells count="40">
    <mergeCell ref="Y3:AA3"/>
    <mergeCell ref="P1:Q1"/>
    <mergeCell ref="W1:X1"/>
    <mergeCell ref="P4:Q4"/>
    <mergeCell ref="W4:X4"/>
    <mergeCell ref="K2:Q2"/>
    <mergeCell ref="R2:X2"/>
    <mergeCell ref="K3:Q3"/>
    <mergeCell ref="R3:X3"/>
    <mergeCell ref="Z1:AA1"/>
    <mergeCell ref="Z4:AA4"/>
    <mergeCell ref="Y2:AA2"/>
    <mergeCell ref="A4:C4"/>
    <mergeCell ref="I4:J4"/>
    <mergeCell ref="I1:J1"/>
    <mergeCell ref="D2:J2"/>
    <mergeCell ref="D4:F4"/>
    <mergeCell ref="D3:J3"/>
    <mergeCell ref="A76:C76"/>
    <mergeCell ref="A77:A82"/>
    <mergeCell ref="B77:C77"/>
    <mergeCell ref="B78:C78"/>
    <mergeCell ref="B79:C79"/>
    <mergeCell ref="B80:C80"/>
    <mergeCell ref="B81:C81"/>
    <mergeCell ref="B82:C82"/>
    <mergeCell ref="A50:A75"/>
    <mergeCell ref="B50:B61"/>
    <mergeCell ref="B62:B74"/>
    <mergeCell ref="B75:C75"/>
    <mergeCell ref="A5:C5"/>
    <mergeCell ref="A6:A32"/>
    <mergeCell ref="B6:B18"/>
    <mergeCell ref="B19:B31"/>
    <mergeCell ref="B32:C32"/>
    <mergeCell ref="A33:A48"/>
    <mergeCell ref="B33:B40"/>
    <mergeCell ref="B41:B47"/>
    <mergeCell ref="B48:C48"/>
    <mergeCell ref="A49:C49"/>
  </mergeCells>
  <phoneticPr fontId="2"/>
  <pageMargins left="0.82" right="0.11811023622047245" top="0.74803149606299213" bottom="0.74803149606299213" header="0.31496062992125984" footer="0.31496062992125984"/>
  <pageSetup paperSize="12" scale="91" orientation="portrait" r:id="rId1"/>
  <colBreaks count="2" manualBreakCount="2">
    <brk id="17" max="1048575" man="1"/>
    <brk id="24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D82"/>
  <sheetViews>
    <sheetView view="pageBreakPreview" topLeftCell="A30" zoomScale="80" zoomScaleNormal="80" zoomScaleSheetLayoutView="80" workbookViewId="0">
      <pane xSplit="3" topLeftCell="P1" activePane="topRight" state="frozen"/>
      <selection pane="topRight" activeCell="D6" sqref="D6:Z82"/>
    </sheetView>
  </sheetViews>
  <sheetFormatPr defaultRowHeight="13.5"/>
  <cols>
    <col min="1" max="2" width="3.75" style="10" customWidth="1"/>
    <col min="3" max="3" width="35.375" style="11" customWidth="1"/>
    <col min="4" max="30" width="11.875" style="11" customWidth="1"/>
    <col min="31" max="16384" width="9" style="11"/>
  </cols>
  <sheetData>
    <row r="1" spans="1:30">
      <c r="I1" s="45"/>
      <c r="J1" s="45"/>
      <c r="P1" s="45"/>
      <c r="Q1" s="45"/>
      <c r="W1" s="45"/>
      <c r="X1" s="45"/>
      <c r="Y1" s="45"/>
    </row>
    <row r="2" spans="1:30" ht="20.25" customHeight="1">
      <c r="A2" s="12"/>
      <c r="B2" s="12"/>
      <c r="C2" s="12"/>
      <c r="D2" s="61" t="s">
        <v>129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13"/>
      <c r="AA2" s="12"/>
      <c r="AB2" s="12"/>
      <c r="AC2" s="12"/>
      <c r="AD2" s="12"/>
    </row>
    <row r="3" spans="1:30" s="14" customFormat="1" ht="12.75" customHeight="1"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15"/>
    </row>
    <row r="4" spans="1:30">
      <c r="A4" s="44"/>
      <c r="B4" s="44"/>
      <c r="C4" s="44"/>
      <c r="D4" s="44"/>
      <c r="E4" s="44"/>
      <c r="F4" s="44"/>
      <c r="I4" s="48"/>
      <c r="J4" s="48"/>
      <c r="P4" s="48"/>
      <c r="Q4" s="48"/>
      <c r="W4" s="48"/>
      <c r="X4" s="48"/>
      <c r="Y4" s="48"/>
      <c r="AA4" s="16"/>
    </row>
    <row r="5" spans="1:30" s="18" customFormat="1">
      <c r="A5" s="49" t="s">
        <v>74</v>
      </c>
      <c r="B5" s="50"/>
      <c r="C5" s="51"/>
      <c r="D5" s="17" t="s">
        <v>98</v>
      </c>
      <c r="E5" s="17" t="s">
        <v>101</v>
      </c>
      <c r="F5" s="17" t="s">
        <v>100</v>
      </c>
      <c r="G5" s="17" t="s">
        <v>102</v>
      </c>
      <c r="H5" s="17" t="s">
        <v>103</v>
      </c>
      <c r="I5" s="17" t="s">
        <v>104</v>
      </c>
      <c r="J5" s="17" t="s">
        <v>105</v>
      </c>
      <c r="K5" s="17" t="s">
        <v>106</v>
      </c>
      <c r="L5" s="17" t="s">
        <v>107</v>
      </c>
      <c r="M5" s="17" t="s">
        <v>108</v>
      </c>
      <c r="N5" s="17" t="s">
        <v>109</v>
      </c>
      <c r="O5" s="17" t="s">
        <v>110</v>
      </c>
      <c r="P5" s="17" t="s">
        <v>111</v>
      </c>
      <c r="Q5" s="17" t="s">
        <v>112</v>
      </c>
      <c r="R5" s="17" t="s">
        <v>113</v>
      </c>
      <c r="S5" s="17" t="s">
        <v>114</v>
      </c>
      <c r="T5" s="17" t="s">
        <v>115</v>
      </c>
      <c r="U5" s="17" t="s">
        <v>116</v>
      </c>
      <c r="V5" s="17" t="s">
        <v>117</v>
      </c>
      <c r="W5" s="17" t="s">
        <v>118</v>
      </c>
      <c r="X5" s="17" t="s">
        <v>119</v>
      </c>
      <c r="Y5" s="17" t="s">
        <v>81</v>
      </c>
      <c r="Z5" s="17" t="s">
        <v>78</v>
      </c>
    </row>
    <row r="6" spans="1:30">
      <c r="A6" s="53" t="s">
        <v>83</v>
      </c>
      <c r="B6" s="53" t="s">
        <v>81</v>
      </c>
      <c r="C6" s="19" t="s">
        <v>0</v>
      </c>
      <c r="D6" s="20">
        <v>0</v>
      </c>
      <c r="E6" s="20">
        <v>752089576</v>
      </c>
      <c r="F6" s="20">
        <v>211100949</v>
      </c>
      <c r="G6" s="20">
        <v>264767140</v>
      </c>
      <c r="H6" s="20">
        <v>0</v>
      </c>
      <c r="I6" s="20">
        <v>35506370</v>
      </c>
      <c r="J6" s="20">
        <v>52154204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144214025</v>
      </c>
      <c r="W6" s="20">
        <v>30776250</v>
      </c>
      <c r="X6" s="20">
        <f>17061350+1489479</f>
        <v>18550829</v>
      </c>
      <c r="Y6" s="20">
        <v>0</v>
      </c>
      <c r="Z6" s="20">
        <f>SUM(D6:Y6)</f>
        <v>1509159343</v>
      </c>
    </row>
    <row r="7" spans="1:30">
      <c r="A7" s="53"/>
      <c r="B7" s="53"/>
      <c r="C7" s="9" t="s">
        <v>1</v>
      </c>
      <c r="D7" s="21">
        <v>0</v>
      </c>
      <c r="E7" s="21">
        <v>1366500</v>
      </c>
      <c r="F7" s="21">
        <v>57950</v>
      </c>
      <c r="G7" s="21">
        <v>0</v>
      </c>
      <c r="H7" s="21">
        <v>38627315</v>
      </c>
      <c r="I7" s="21">
        <v>113900</v>
      </c>
      <c r="J7" s="21">
        <v>206907893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f t="shared" ref="Z7:Z70" si="0">SUM(D7:Y7)</f>
        <v>247073558</v>
      </c>
    </row>
    <row r="8" spans="1:30">
      <c r="A8" s="53"/>
      <c r="B8" s="53"/>
      <c r="C8" s="9" t="s">
        <v>2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f t="shared" si="0"/>
        <v>0</v>
      </c>
    </row>
    <row r="9" spans="1:30">
      <c r="A9" s="53"/>
      <c r="B9" s="53"/>
      <c r="C9" s="9" t="s">
        <v>3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72721499</v>
      </c>
      <c r="L9" s="21">
        <v>89184930</v>
      </c>
      <c r="M9" s="21">
        <v>69129760</v>
      </c>
      <c r="N9" s="21">
        <v>61637960</v>
      </c>
      <c r="O9" s="21">
        <v>117680710</v>
      </c>
      <c r="P9" s="21">
        <v>59395350</v>
      </c>
      <c r="Q9" s="21">
        <v>57794973</v>
      </c>
      <c r="R9" s="21">
        <v>69800430</v>
      </c>
      <c r="S9" s="21">
        <v>86291170</v>
      </c>
      <c r="T9" s="21">
        <v>120202848</v>
      </c>
      <c r="U9" s="21">
        <v>115231639</v>
      </c>
      <c r="V9" s="21">
        <v>0</v>
      </c>
      <c r="W9" s="21">
        <v>0</v>
      </c>
      <c r="X9" s="21">
        <v>0</v>
      </c>
      <c r="Y9" s="21">
        <v>0</v>
      </c>
      <c r="Z9" s="21">
        <f t="shared" si="0"/>
        <v>919071269</v>
      </c>
    </row>
    <row r="10" spans="1:30">
      <c r="A10" s="53"/>
      <c r="B10" s="53"/>
      <c r="C10" s="9" t="s">
        <v>4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f t="shared" si="0"/>
        <v>0</v>
      </c>
    </row>
    <row r="11" spans="1:30">
      <c r="A11" s="53"/>
      <c r="B11" s="53"/>
      <c r="C11" s="9" t="s">
        <v>5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f t="shared" si="0"/>
        <v>0</v>
      </c>
    </row>
    <row r="12" spans="1:30">
      <c r="A12" s="53"/>
      <c r="B12" s="53"/>
      <c r="C12" s="9" t="s">
        <v>6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f t="shared" si="0"/>
        <v>0</v>
      </c>
    </row>
    <row r="13" spans="1:30">
      <c r="A13" s="53"/>
      <c r="B13" s="53"/>
      <c r="C13" s="9" t="s">
        <v>7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3284994301</v>
      </c>
      <c r="W13" s="21">
        <v>0</v>
      </c>
      <c r="X13" s="21">
        <v>0</v>
      </c>
      <c r="Y13" s="21">
        <v>0</v>
      </c>
      <c r="Z13" s="21">
        <f t="shared" si="0"/>
        <v>3284994301</v>
      </c>
    </row>
    <row r="14" spans="1:30">
      <c r="A14" s="53"/>
      <c r="B14" s="53"/>
      <c r="C14" s="9" t="s">
        <v>8</v>
      </c>
      <c r="D14" s="21">
        <v>0</v>
      </c>
      <c r="E14" s="21">
        <v>8246</v>
      </c>
      <c r="F14" s="21">
        <v>660000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f t="shared" si="0"/>
        <v>668246</v>
      </c>
    </row>
    <row r="15" spans="1:30">
      <c r="A15" s="53"/>
      <c r="B15" s="53"/>
      <c r="C15" s="9" t="s">
        <v>9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10969273</v>
      </c>
      <c r="Z15" s="21">
        <f t="shared" si="0"/>
        <v>10969273</v>
      </c>
    </row>
    <row r="16" spans="1:30">
      <c r="A16" s="53"/>
      <c r="B16" s="53"/>
      <c r="C16" s="9" t="s">
        <v>10</v>
      </c>
      <c r="D16" s="21">
        <v>0</v>
      </c>
      <c r="E16" s="21">
        <v>1165000</v>
      </c>
      <c r="F16" s="21">
        <v>0</v>
      </c>
      <c r="G16" s="21">
        <v>150000</v>
      </c>
      <c r="H16" s="21">
        <v>0</v>
      </c>
      <c r="I16" s="21">
        <v>0</v>
      </c>
      <c r="J16" s="21">
        <v>350000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f t="shared" si="0"/>
        <v>1665000</v>
      </c>
    </row>
    <row r="17" spans="1:26">
      <c r="A17" s="53"/>
      <c r="B17" s="53"/>
      <c r="C17" s="19" t="s">
        <v>11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11000</v>
      </c>
      <c r="Y17" s="20">
        <v>0</v>
      </c>
      <c r="Z17" s="20">
        <f t="shared" si="0"/>
        <v>11000</v>
      </c>
    </row>
    <row r="18" spans="1:26">
      <c r="A18" s="53"/>
      <c r="B18" s="54"/>
      <c r="C18" s="17" t="s">
        <v>30</v>
      </c>
      <c r="D18" s="22">
        <f>SUM(D6:D17)</f>
        <v>0</v>
      </c>
      <c r="E18" s="22">
        <f t="shared" ref="E18:Y18" si="1">SUM(E6:E17)</f>
        <v>754629322</v>
      </c>
      <c r="F18" s="22">
        <f t="shared" si="1"/>
        <v>211818899</v>
      </c>
      <c r="G18" s="22">
        <f t="shared" si="1"/>
        <v>264917140</v>
      </c>
      <c r="H18" s="22">
        <f t="shared" si="1"/>
        <v>38627315</v>
      </c>
      <c r="I18" s="22">
        <f t="shared" si="1"/>
        <v>35620270</v>
      </c>
      <c r="J18" s="22">
        <f t="shared" si="1"/>
        <v>259412097</v>
      </c>
      <c r="K18" s="22">
        <f t="shared" si="1"/>
        <v>72721499</v>
      </c>
      <c r="L18" s="22">
        <f t="shared" si="1"/>
        <v>89184930</v>
      </c>
      <c r="M18" s="22">
        <f t="shared" si="1"/>
        <v>69129760</v>
      </c>
      <c r="N18" s="22">
        <f t="shared" si="1"/>
        <v>61637960</v>
      </c>
      <c r="O18" s="22">
        <f t="shared" si="1"/>
        <v>117680710</v>
      </c>
      <c r="P18" s="22">
        <f t="shared" si="1"/>
        <v>59395350</v>
      </c>
      <c r="Q18" s="22">
        <f t="shared" si="1"/>
        <v>57794973</v>
      </c>
      <c r="R18" s="22">
        <f t="shared" si="1"/>
        <v>69800430</v>
      </c>
      <c r="S18" s="22">
        <f t="shared" si="1"/>
        <v>86291170</v>
      </c>
      <c r="T18" s="22">
        <f t="shared" si="1"/>
        <v>120202848</v>
      </c>
      <c r="U18" s="22">
        <f t="shared" si="1"/>
        <v>115231639</v>
      </c>
      <c r="V18" s="22">
        <f t="shared" si="1"/>
        <v>3429208326</v>
      </c>
      <c r="W18" s="22">
        <f t="shared" si="1"/>
        <v>30776250</v>
      </c>
      <c r="X18" s="22">
        <f t="shared" si="1"/>
        <v>18561829</v>
      </c>
      <c r="Y18" s="22">
        <f t="shared" si="1"/>
        <v>10969273</v>
      </c>
      <c r="Z18" s="22">
        <f t="shared" si="0"/>
        <v>5973611990</v>
      </c>
    </row>
    <row r="19" spans="1:26">
      <c r="A19" s="53"/>
      <c r="B19" s="52" t="s">
        <v>82</v>
      </c>
      <c r="C19" s="19" t="s">
        <v>31</v>
      </c>
      <c r="D19" s="20">
        <v>17124664</v>
      </c>
      <c r="E19" s="20">
        <v>487230807</v>
      </c>
      <c r="F19" s="20">
        <v>134493243</v>
      </c>
      <c r="G19" s="20">
        <v>168216524</v>
      </c>
      <c r="H19" s="20">
        <v>20394417</v>
      </c>
      <c r="I19" s="20">
        <v>30578433</v>
      </c>
      <c r="J19" s="20">
        <v>126024139</v>
      </c>
      <c r="K19" s="20">
        <v>56101750</v>
      </c>
      <c r="L19" s="20">
        <v>68497785</v>
      </c>
      <c r="M19" s="20">
        <v>49104293</v>
      </c>
      <c r="N19" s="20">
        <v>43610737</v>
      </c>
      <c r="O19" s="20">
        <v>88885904</v>
      </c>
      <c r="P19" s="20">
        <v>44549618</v>
      </c>
      <c r="Q19" s="20">
        <v>39700468</v>
      </c>
      <c r="R19" s="20">
        <v>48944043</v>
      </c>
      <c r="S19" s="20">
        <v>60353094</v>
      </c>
      <c r="T19" s="20">
        <v>90107776</v>
      </c>
      <c r="U19" s="20">
        <v>83041701</v>
      </c>
      <c r="V19" s="20">
        <v>1642464629</v>
      </c>
      <c r="W19" s="20">
        <v>22729651</v>
      </c>
      <c r="X19" s="20">
        <v>37044856</v>
      </c>
      <c r="Y19" s="20">
        <v>0</v>
      </c>
      <c r="Z19" s="20">
        <f t="shared" si="0"/>
        <v>3359198532</v>
      </c>
    </row>
    <row r="20" spans="1:26">
      <c r="A20" s="53"/>
      <c r="B20" s="53"/>
      <c r="C20" s="9" t="s">
        <v>32</v>
      </c>
      <c r="D20" s="21">
        <v>0</v>
      </c>
      <c r="E20" s="21">
        <v>111407960</v>
      </c>
      <c r="F20" s="21">
        <v>41588329</v>
      </c>
      <c r="G20" s="21">
        <v>42744040</v>
      </c>
      <c r="H20" s="21">
        <v>12463577</v>
      </c>
      <c r="I20" s="21">
        <v>4025472</v>
      </c>
      <c r="J20" s="21">
        <v>63599274</v>
      </c>
      <c r="K20" s="21">
        <v>9895448</v>
      </c>
      <c r="L20" s="21">
        <v>12086001</v>
      </c>
      <c r="M20" s="21">
        <v>8349636</v>
      </c>
      <c r="N20" s="21">
        <v>8081922</v>
      </c>
      <c r="O20" s="21">
        <v>14130890</v>
      </c>
      <c r="P20" s="21">
        <v>7094978</v>
      </c>
      <c r="Q20" s="21">
        <v>6063615</v>
      </c>
      <c r="R20" s="21">
        <v>8846216</v>
      </c>
      <c r="S20" s="21">
        <v>11733923</v>
      </c>
      <c r="T20" s="21">
        <v>12420280</v>
      </c>
      <c r="U20" s="21">
        <v>13380230</v>
      </c>
      <c r="V20" s="21">
        <v>565696843</v>
      </c>
      <c r="W20" s="21">
        <v>4420</v>
      </c>
      <c r="X20" s="21">
        <v>521854</v>
      </c>
      <c r="Y20" s="21">
        <v>8222168</v>
      </c>
      <c r="Z20" s="21">
        <f t="shared" si="0"/>
        <v>962357076</v>
      </c>
    </row>
    <row r="21" spans="1:26">
      <c r="A21" s="53"/>
      <c r="B21" s="53"/>
      <c r="C21" s="9" t="s">
        <v>33</v>
      </c>
      <c r="D21" s="21">
        <v>8514885</v>
      </c>
      <c r="E21" s="21">
        <v>41583089</v>
      </c>
      <c r="F21" s="21">
        <v>13942023</v>
      </c>
      <c r="G21" s="21">
        <v>16477603</v>
      </c>
      <c r="H21" s="21">
        <v>5737284</v>
      </c>
      <c r="I21" s="21">
        <v>2414096</v>
      </c>
      <c r="J21" s="21">
        <v>50031935</v>
      </c>
      <c r="K21" s="21">
        <v>5032359</v>
      </c>
      <c r="L21" s="21">
        <v>5684731</v>
      </c>
      <c r="M21" s="21">
        <v>5974878</v>
      </c>
      <c r="N21" s="21">
        <v>7351107</v>
      </c>
      <c r="O21" s="21">
        <v>7932668</v>
      </c>
      <c r="P21" s="21">
        <v>4726367</v>
      </c>
      <c r="Q21" s="21">
        <v>5586590</v>
      </c>
      <c r="R21" s="21">
        <v>5686367</v>
      </c>
      <c r="S21" s="21">
        <v>8767762</v>
      </c>
      <c r="T21" s="21">
        <v>9256459</v>
      </c>
      <c r="U21" s="21">
        <v>7546404</v>
      </c>
      <c r="V21" s="21">
        <v>578099294</v>
      </c>
      <c r="W21" s="21">
        <v>1407513</v>
      </c>
      <c r="X21" s="21">
        <v>1600877</v>
      </c>
      <c r="Y21" s="21">
        <v>0</v>
      </c>
      <c r="Z21" s="21">
        <f t="shared" si="0"/>
        <v>793354291</v>
      </c>
    </row>
    <row r="22" spans="1:26">
      <c r="A22" s="53"/>
      <c r="B22" s="53"/>
      <c r="C22" s="9" t="s">
        <v>34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f t="shared" si="0"/>
        <v>0</v>
      </c>
    </row>
    <row r="23" spans="1:26">
      <c r="A23" s="53"/>
      <c r="B23" s="53"/>
      <c r="C23" s="9" t="s">
        <v>35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f t="shared" si="0"/>
        <v>0</v>
      </c>
    </row>
    <row r="24" spans="1:26">
      <c r="A24" s="53"/>
      <c r="B24" s="53"/>
      <c r="C24" s="9" t="s">
        <v>36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f t="shared" si="0"/>
        <v>0</v>
      </c>
    </row>
    <row r="25" spans="1:26">
      <c r="A25" s="53"/>
      <c r="B25" s="53"/>
      <c r="C25" s="9" t="s">
        <v>37</v>
      </c>
      <c r="D25" s="21">
        <v>0</v>
      </c>
      <c r="E25" s="21">
        <v>0</v>
      </c>
      <c r="F25" s="21">
        <v>0</v>
      </c>
      <c r="G25" s="21"/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f t="shared" si="0"/>
        <v>0</v>
      </c>
    </row>
    <row r="26" spans="1:26">
      <c r="A26" s="53"/>
      <c r="B26" s="53"/>
      <c r="C26" s="9" t="s">
        <v>38</v>
      </c>
      <c r="D26" s="21">
        <v>1379812</v>
      </c>
      <c r="E26" s="21">
        <v>72891134</v>
      </c>
      <c r="F26" s="21">
        <v>16516029</v>
      </c>
      <c r="G26" s="21">
        <v>27138439</v>
      </c>
      <c r="H26" s="21">
        <v>15846745</v>
      </c>
      <c r="I26" s="21">
        <v>883062</v>
      </c>
      <c r="J26" s="21">
        <v>40873512</v>
      </c>
      <c r="K26" s="21">
        <v>4657047</v>
      </c>
      <c r="L26" s="21">
        <v>4193235</v>
      </c>
      <c r="M26" s="21">
        <v>2443764</v>
      </c>
      <c r="N26" s="21">
        <v>1371063</v>
      </c>
      <c r="O26" s="21">
        <v>5120073</v>
      </c>
      <c r="P26" s="21">
        <v>1148648</v>
      </c>
      <c r="Q26" s="21">
        <v>3111676</v>
      </c>
      <c r="R26" s="21">
        <v>2965394</v>
      </c>
      <c r="S26" s="21">
        <v>3996413</v>
      </c>
      <c r="T26" s="21">
        <v>8108322</v>
      </c>
      <c r="U26" s="21">
        <v>8794791</v>
      </c>
      <c r="V26" s="21">
        <v>210436928</v>
      </c>
      <c r="W26" s="21">
        <v>0</v>
      </c>
      <c r="X26" s="21">
        <v>1619891</v>
      </c>
      <c r="Y26" s="21">
        <v>33995</v>
      </c>
      <c r="Z26" s="21">
        <f t="shared" si="0"/>
        <v>433529973</v>
      </c>
    </row>
    <row r="27" spans="1:26">
      <c r="A27" s="53"/>
      <c r="B27" s="53"/>
      <c r="C27" s="9" t="s">
        <v>39</v>
      </c>
      <c r="D27" s="21">
        <v>0</v>
      </c>
      <c r="E27" s="21">
        <v>-24420942</v>
      </c>
      <c r="F27" s="21">
        <v>-6637835</v>
      </c>
      <c r="G27" s="21">
        <v>-25129323</v>
      </c>
      <c r="H27" s="21">
        <v>-17402119</v>
      </c>
      <c r="I27" s="21">
        <v>-248830</v>
      </c>
      <c r="J27" s="21">
        <v>-17673304</v>
      </c>
      <c r="K27" s="21">
        <v>-1619638</v>
      </c>
      <c r="L27" s="21">
        <v>-1092827</v>
      </c>
      <c r="M27" s="21">
        <v>-1094678</v>
      </c>
      <c r="N27" s="21">
        <v>-273829</v>
      </c>
      <c r="O27" s="21">
        <v>-1539617</v>
      </c>
      <c r="P27" s="21">
        <v>-3</v>
      </c>
      <c r="Q27" s="21">
        <v>-1102127</v>
      </c>
      <c r="R27" s="21">
        <v>-776680</v>
      </c>
      <c r="S27" s="21">
        <v>-120425</v>
      </c>
      <c r="T27" s="21">
        <v>-2536555</v>
      </c>
      <c r="U27" s="21">
        <v>-4443995</v>
      </c>
      <c r="V27" s="21">
        <v>0</v>
      </c>
      <c r="W27" s="21">
        <v>0</v>
      </c>
      <c r="X27" s="21">
        <v>0</v>
      </c>
      <c r="Y27" s="21">
        <v>0</v>
      </c>
      <c r="Z27" s="21">
        <f t="shared" si="0"/>
        <v>-106112727</v>
      </c>
    </row>
    <row r="28" spans="1:26">
      <c r="A28" s="53"/>
      <c r="B28" s="53"/>
      <c r="C28" s="9" t="s">
        <v>40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f t="shared" si="0"/>
        <v>0</v>
      </c>
    </row>
    <row r="29" spans="1:26">
      <c r="A29" s="53"/>
      <c r="B29" s="53"/>
      <c r="C29" s="9" t="s">
        <v>41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f t="shared" si="0"/>
        <v>0</v>
      </c>
    </row>
    <row r="30" spans="1:26">
      <c r="A30" s="53"/>
      <c r="B30" s="53"/>
      <c r="C30" s="19" t="s">
        <v>42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/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f t="shared" si="0"/>
        <v>0</v>
      </c>
    </row>
    <row r="31" spans="1:26">
      <c r="A31" s="53"/>
      <c r="B31" s="53"/>
      <c r="C31" s="17" t="s">
        <v>43</v>
      </c>
      <c r="D31" s="22">
        <f>SUM(D19:D30)</f>
        <v>27019361</v>
      </c>
      <c r="E31" s="22">
        <f t="shared" ref="E31:Y31" si="2">SUM(E19:E30)</f>
        <v>688692048</v>
      </c>
      <c r="F31" s="22">
        <f t="shared" si="2"/>
        <v>199901789</v>
      </c>
      <c r="G31" s="22">
        <f t="shared" si="2"/>
        <v>229447283</v>
      </c>
      <c r="H31" s="22">
        <f t="shared" si="2"/>
        <v>37039904</v>
      </c>
      <c r="I31" s="22">
        <f t="shared" si="2"/>
        <v>37652233</v>
      </c>
      <c r="J31" s="22">
        <f t="shared" si="2"/>
        <v>262855556</v>
      </c>
      <c r="K31" s="22">
        <f t="shared" si="2"/>
        <v>74066966</v>
      </c>
      <c r="L31" s="22">
        <f t="shared" si="2"/>
        <v>89368925</v>
      </c>
      <c r="M31" s="22">
        <f t="shared" si="2"/>
        <v>64777893</v>
      </c>
      <c r="N31" s="22">
        <f t="shared" si="2"/>
        <v>60141000</v>
      </c>
      <c r="O31" s="22">
        <f t="shared" si="2"/>
        <v>114529918</v>
      </c>
      <c r="P31" s="22">
        <f t="shared" si="2"/>
        <v>57519608</v>
      </c>
      <c r="Q31" s="22">
        <f t="shared" si="2"/>
        <v>53360222</v>
      </c>
      <c r="R31" s="22">
        <f t="shared" si="2"/>
        <v>65665340</v>
      </c>
      <c r="S31" s="22">
        <f t="shared" si="2"/>
        <v>84730767</v>
      </c>
      <c r="T31" s="22">
        <f t="shared" si="2"/>
        <v>117356282</v>
      </c>
      <c r="U31" s="22">
        <f t="shared" si="2"/>
        <v>108319131</v>
      </c>
      <c r="V31" s="22">
        <f t="shared" si="2"/>
        <v>2996697694</v>
      </c>
      <c r="W31" s="22">
        <f t="shared" si="2"/>
        <v>24141584</v>
      </c>
      <c r="X31" s="22">
        <f t="shared" si="2"/>
        <v>40787478</v>
      </c>
      <c r="Y31" s="22">
        <f t="shared" si="2"/>
        <v>8256163</v>
      </c>
      <c r="Z31" s="22">
        <f t="shared" si="0"/>
        <v>5442327145</v>
      </c>
    </row>
    <row r="32" spans="1:26">
      <c r="A32" s="54"/>
      <c r="B32" s="49" t="s">
        <v>44</v>
      </c>
      <c r="C32" s="51"/>
      <c r="D32" s="22">
        <f>D18-D31</f>
        <v>-27019361</v>
      </c>
      <c r="E32" s="22">
        <f t="shared" ref="E32:Y32" si="3">E18-E31</f>
        <v>65937274</v>
      </c>
      <c r="F32" s="22">
        <f t="shared" si="3"/>
        <v>11917110</v>
      </c>
      <c r="G32" s="22">
        <f t="shared" si="3"/>
        <v>35469857</v>
      </c>
      <c r="H32" s="22">
        <f t="shared" si="3"/>
        <v>1587411</v>
      </c>
      <c r="I32" s="22">
        <f t="shared" si="3"/>
        <v>-2031963</v>
      </c>
      <c r="J32" s="22">
        <f t="shared" si="3"/>
        <v>-3443459</v>
      </c>
      <c r="K32" s="22">
        <f t="shared" si="3"/>
        <v>-1345467</v>
      </c>
      <c r="L32" s="22">
        <f t="shared" si="3"/>
        <v>-183995</v>
      </c>
      <c r="M32" s="22">
        <f t="shared" si="3"/>
        <v>4351867</v>
      </c>
      <c r="N32" s="22">
        <f t="shared" si="3"/>
        <v>1496960</v>
      </c>
      <c r="O32" s="22">
        <f t="shared" si="3"/>
        <v>3150792</v>
      </c>
      <c r="P32" s="22">
        <f t="shared" si="3"/>
        <v>1875742</v>
      </c>
      <c r="Q32" s="22">
        <f t="shared" si="3"/>
        <v>4434751</v>
      </c>
      <c r="R32" s="22">
        <f t="shared" si="3"/>
        <v>4135090</v>
      </c>
      <c r="S32" s="22">
        <f t="shared" si="3"/>
        <v>1560403</v>
      </c>
      <c r="T32" s="22">
        <f t="shared" si="3"/>
        <v>2846566</v>
      </c>
      <c r="U32" s="22">
        <f t="shared" si="3"/>
        <v>6912508</v>
      </c>
      <c r="V32" s="22">
        <f t="shared" si="3"/>
        <v>432510632</v>
      </c>
      <c r="W32" s="22">
        <f t="shared" si="3"/>
        <v>6634666</v>
      </c>
      <c r="X32" s="22">
        <f t="shared" si="3"/>
        <v>-22225649</v>
      </c>
      <c r="Y32" s="22">
        <f t="shared" si="3"/>
        <v>2713110</v>
      </c>
      <c r="Z32" s="22">
        <f t="shared" si="0"/>
        <v>531284845</v>
      </c>
    </row>
    <row r="33" spans="1:26">
      <c r="A33" s="52" t="s">
        <v>84</v>
      </c>
      <c r="B33" s="52" t="s">
        <v>81</v>
      </c>
      <c r="C33" s="19" t="s">
        <v>12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f t="shared" si="0"/>
        <v>0</v>
      </c>
    </row>
    <row r="34" spans="1:26">
      <c r="A34" s="53"/>
      <c r="B34" s="53"/>
      <c r="C34" s="9" t="s">
        <v>13</v>
      </c>
      <c r="D34" s="21">
        <v>340993</v>
      </c>
      <c r="E34" s="21">
        <v>67509</v>
      </c>
      <c r="F34" s="21">
        <v>22658</v>
      </c>
      <c r="G34" s="21">
        <v>12930</v>
      </c>
      <c r="H34" s="21">
        <v>803</v>
      </c>
      <c r="I34" s="21">
        <v>2106</v>
      </c>
      <c r="J34" s="21">
        <v>22466</v>
      </c>
      <c r="K34" s="21">
        <v>4170</v>
      </c>
      <c r="L34" s="21">
        <v>5423</v>
      </c>
      <c r="M34" s="21">
        <v>3701</v>
      </c>
      <c r="N34" s="21">
        <v>2190</v>
      </c>
      <c r="O34" s="21">
        <v>5129</v>
      </c>
      <c r="P34" s="21">
        <v>1695</v>
      </c>
      <c r="Q34" s="21">
        <v>2486</v>
      </c>
      <c r="R34" s="21">
        <v>3627</v>
      </c>
      <c r="S34" s="21">
        <v>5238</v>
      </c>
      <c r="T34" s="21">
        <v>3678</v>
      </c>
      <c r="U34" s="21">
        <v>1096</v>
      </c>
      <c r="V34" s="21">
        <v>94157</v>
      </c>
      <c r="W34" s="21">
        <v>0</v>
      </c>
      <c r="X34" s="21">
        <v>33</v>
      </c>
      <c r="Y34" s="21">
        <v>390</v>
      </c>
      <c r="Z34" s="21">
        <f t="shared" si="0"/>
        <v>602478</v>
      </c>
    </row>
    <row r="35" spans="1:26">
      <c r="A35" s="53"/>
      <c r="B35" s="53"/>
      <c r="C35" s="9" t="s">
        <v>14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f t="shared" si="0"/>
        <v>0</v>
      </c>
    </row>
    <row r="36" spans="1:26">
      <c r="A36" s="53"/>
      <c r="B36" s="53"/>
      <c r="C36" s="9" t="s">
        <v>15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f t="shared" si="0"/>
        <v>0</v>
      </c>
    </row>
    <row r="37" spans="1:26">
      <c r="A37" s="53"/>
      <c r="B37" s="53"/>
      <c r="C37" s="9" t="s">
        <v>16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f t="shared" si="0"/>
        <v>0</v>
      </c>
    </row>
    <row r="38" spans="1:26">
      <c r="A38" s="53"/>
      <c r="B38" s="53"/>
      <c r="C38" s="9" t="s">
        <v>17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f t="shared" si="0"/>
        <v>0</v>
      </c>
    </row>
    <row r="39" spans="1:26">
      <c r="A39" s="53"/>
      <c r="B39" s="53"/>
      <c r="C39" s="19" t="s">
        <v>18</v>
      </c>
      <c r="D39" s="20">
        <v>528760</v>
      </c>
      <c r="E39" s="20">
        <v>4393990</v>
      </c>
      <c r="F39" s="20">
        <v>866677</v>
      </c>
      <c r="G39" s="20">
        <v>899886</v>
      </c>
      <c r="H39" s="20">
        <v>127110</v>
      </c>
      <c r="I39" s="20">
        <v>3128300</v>
      </c>
      <c r="J39" s="20">
        <v>508650</v>
      </c>
      <c r="K39" s="20">
        <v>0</v>
      </c>
      <c r="L39" s="20">
        <v>0</v>
      </c>
      <c r="M39" s="20">
        <v>0</v>
      </c>
      <c r="N39" s="20">
        <v>0</v>
      </c>
      <c r="O39" s="20">
        <v>81870</v>
      </c>
      <c r="P39" s="20">
        <v>0</v>
      </c>
      <c r="Q39" s="20"/>
      <c r="R39" s="20">
        <v>63330</v>
      </c>
      <c r="S39" s="20">
        <v>44160</v>
      </c>
      <c r="T39" s="20">
        <v>0</v>
      </c>
      <c r="U39" s="20"/>
      <c r="V39" s="20">
        <f>14539062+1701000</f>
        <v>16240062</v>
      </c>
      <c r="W39" s="20">
        <v>84000</v>
      </c>
      <c r="X39" s="20">
        <v>0</v>
      </c>
      <c r="Y39" s="20">
        <v>0</v>
      </c>
      <c r="Z39" s="20">
        <f t="shared" si="0"/>
        <v>26966795</v>
      </c>
    </row>
    <row r="40" spans="1:26">
      <c r="A40" s="53"/>
      <c r="B40" s="54"/>
      <c r="C40" s="17" t="s">
        <v>45</v>
      </c>
      <c r="D40" s="22">
        <f>SUM(D33:D39)</f>
        <v>869753</v>
      </c>
      <c r="E40" s="22">
        <f t="shared" ref="E40:Y40" si="4">SUM(E33:E39)</f>
        <v>4461499</v>
      </c>
      <c r="F40" s="22">
        <f t="shared" si="4"/>
        <v>889335</v>
      </c>
      <c r="G40" s="22">
        <f t="shared" si="4"/>
        <v>912816</v>
      </c>
      <c r="H40" s="22">
        <f t="shared" si="4"/>
        <v>127913</v>
      </c>
      <c r="I40" s="22">
        <f t="shared" si="4"/>
        <v>3130406</v>
      </c>
      <c r="J40" s="22">
        <f t="shared" si="4"/>
        <v>531116</v>
      </c>
      <c r="K40" s="22">
        <f t="shared" si="4"/>
        <v>4170</v>
      </c>
      <c r="L40" s="22">
        <f t="shared" si="4"/>
        <v>5423</v>
      </c>
      <c r="M40" s="22">
        <f t="shared" si="4"/>
        <v>3701</v>
      </c>
      <c r="N40" s="22">
        <f t="shared" si="4"/>
        <v>2190</v>
      </c>
      <c r="O40" s="22">
        <f t="shared" si="4"/>
        <v>86999</v>
      </c>
      <c r="P40" s="22">
        <f t="shared" si="4"/>
        <v>1695</v>
      </c>
      <c r="Q40" s="22">
        <f t="shared" si="4"/>
        <v>2486</v>
      </c>
      <c r="R40" s="22">
        <f t="shared" si="4"/>
        <v>66957</v>
      </c>
      <c r="S40" s="22">
        <f t="shared" si="4"/>
        <v>49398</v>
      </c>
      <c r="T40" s="22">
        <f t="shared" si="4"/>
        <v>3678</v>
      </c>
      <c r="U40" s="22">
        <f t="shared" si="4"/>
        <v>1096</v>
      </c>
      <c r="V40" s="22">
        <f t="shared" si="4"/>
        <v>16334219</v>
      </c>
      <c r="W40" s="22">
        <f t="shared" si="4"/>
        <v>84000</v>
      </c>
      <c r="X40" s="22">
        <f t="shared" si="4"/>
        <v>33</v>
      </c>
      <c r="Y40" s="22">
        <f t="shared" si="4"/>
        <v>390</v>
      </c>
      <c r="Z40" s="22">
        <f t="shared" si="0"/>
        <v>27569273</v>
      </c>
    </row>
    <row r="41" spans="1:26">
      <c r="A41" s="53"/>
      <c r="B41" s="52" t="s">
        <v>82</v>
      </c>
      <c r="C41" s="19" t="s">
        <v>46</v>
      </c>
      <c r="D41" s="20">
        <v>0</v>
      </c>
      <c r="E41" s="20">
        <v>14212510</v>
      </c>
      <c r="F41" s="20">
        <v>0</v>
      </c>
      <c r="G41" s="20">
        <v>0</v>
      </c>
      <c r="H41" s="20">
        <v>0</v>
      </c>
      <c r="I41" s="20">
        <v>0</v>
      </c>
      <c r="J41" s="20">
        <v>4247100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437920</v>
      </c>
      <c r="R41" s="20">
        <v>0</v>
      </c>
      <c r="S41" s="20">
        <v>0</v>
      </c>
      <c r="T41" s="20">
        <v>647360</v>
      </c>
      <c r="U41" s="20">
        <v>774580</v>
      </c>
      <c r="V41" s="20">
        <v>45149028</v>
      </c>
      <c r="W41" s="20">
        <v>0</v>
      </c>
      <c r="X41" s="20">
        <v>0</v>
      </c>
      <c r="Y41" s="20">
        <v>0</v>
      </c>
      <c r="Z41" s="20">
        <f t="shared" si="0"/>
        <v>65468498</v>
      </c>
    </row>
    <row r="42" spans="1:26">
      <c r="A42" s="53"/>
      <c r="B42" s="53"/>
      <c r="C42" s="9" t="s">
        <v>47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f t="shared" si="0"/>
        <v>0</v>
      </c>
    </row>
    <row r="43" spans="1:26">
      <c r="A43" s="53"/>
      <c r="B43" s="53"/>
      <c r="C43" s="9" t="s">
        <v>48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f t="shared" si="0"/>
        <v>0</v>
      </c>
    </row>
    <row r="44" spans="1:26">
      <c r="A44" s="53"/>
      <c r="B44" s="53"/>
      <c r="C44" s="9" t="s">
        <v>49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f t="shared" si="0"/>
        <v>0</v>
      </c>
    </row>
    <row r="45" spans="1:26">
      <c r="A45" s="53"/>
      <c r="B45" s="53"/>
      <c r="C45" s="9" t="s">
        <v>50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f t="shared" si="0"/>
        <v>0</v>
      </c>
    </row>
    <row r="46" spans="1:26">
      <c r="A46" s="53"/>
      <c r="B46" s="53"/>
      <c r="C46" s="19" t="s">
        <v>51</v>
      </c>
      <c r="D46" s="20">
        <v>0</v>
      </c>
      <c r="E46" s="20">
        <v>0</v>
      </c>
      <c r="F46" s="20">
        <v>0</v>
      </c>
      <c r="G46" s="20">
        <v>0</v>
      </c>
      <c r="H46" s="20"/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/>
      <c r="R46" s="20">
        <v>0</v>
      </c>
      <c r="S46" s="20">
        <v>0</v>
      </c>
      <c r="T46" s="20">
        <v>0</v>
      </c>
      <c r="U46" s="20">
        <v>0</v>
      </c>
      <c r="V46" s="20">
        <f>1487595+1209392</f>
        <v>2696987</v>
      </c>
      <c r="W46" s="20">
        <v>0</v>
      </c>
      <c r="X46" s="20">
        <v>0</v>
      </c>
      <c r="Y46" s="20">
        <v>0</v>
      </c>
      <c r="Z46" s="20">
        <f t="shared" si="0"/>
        <v>2696987</v>
      </c>
    </row>
    <row r="47" spans="1:26">
      <c r="A47" s="53"/>
      <c r="B47" s="54"/>
      <c r="C47" s="17" t="s">
        <v>52</v>
      </c>
      <c r="D47" s="22">
        <f>SUM(D41:D46)</f>
        <v>0</v>
      </c>
      <c r="E47" s="22">
        <f t="shared" ref="E47:Y47" si="5">SUM(E41:E46)</f>
        <v>14212510</v>
      </c>
      <c r="F47" s="22">
        <f t="shared" si="5"/>
        <v>0</v>
      </c>
      <c r="G47" s="22">
        <f t="shared" si="5"/>
        <v>0</v>
      </c>
      <c r="H47" s="22">
        <f t="shared" si="5"/>
        <v>0</v>
      </c>
      <c r="I47" s="22">
        <f t="shared" si="5"/>
        <v>0</v>
      </c>
      <c r="J47" s="22">
        <f t="shared" si="5"/>
        <v>4247100</v>
      </c>
      <c r="K47" s="22">
        <f t="shared" si="5"/>
        <v>0</v>
      </c>
      <c r="L47" s="22">
        <f t="shared" si="5"/>
        <v>0</v>
      </c>
      <c r="M47" s="22">
        <f t="shared" si="5"/>
        <v>0</v>
      </c>
      <c r="N47" s="22">
        <f t="shared" si="5"/>
        <v>0</v>
      </c>
      <c r="O47" s="22">
        <f t="shared" si="5"/>
        <v>0</v>
      </c>
      <c r="P47" s="22">
        <f t="shared" si="5"/>
        <v>0</v>
      </c>
      <c r="Q47" s="22">
        <f t="shared" si="5"/>
        <v>437920</v>
      </c>
      <c r="R47" s="22">
        <f t="shared" si="5"/>
        <v>0</v>
      </c>
      <c r="S47" s="22">
        <f t="shared" si="5"/>
        <v>0</v>
      </c>
      <c r="T47" s="22">
        <f t="shared" si="5"/>
        <v>647360</v>
      </c>
      <c r="U47" s="22">
        <f t="shared" si="5"/>
        <v>774580</v>
      </c>
      <c r="V47" s="22">
        <f t="shared" si="5"/>
        <v>47846015</v>
      </c>
      <c r="W47" s="22">
        <f t="shared" si="5"/>
        <v>0</v>
      </c>
      <c r="X47" s="22">
        <f t="shared" si="5"/>
        <v>0</v>
      </c>
      <c r="Y47" s="22">
        <f t="shared" si="5"/>
        <v>0</v>
      </c>
      <c r="Z47" s="22">
        <f t="shared" si="0"/>
        <v>68165485</v>
      </c>
    </row>
    <row r="48" spans="1:26">
      <c r="A48" s="54"/>
      <c r="B48" s="49" t="s">
        <v>53</v>
      </c>
      <c r="C48" s="51"/>
      <c r="D48" s="22">
        <f>D40-D47</f>
        <v>869753</v>
      </c>
      <c r="E48" s="22">
        <f t="shared" ref="E48:Y48" si="6">E40-E47</f>
        <v>-9751011</v>
      </c>
      <c r="F48" s="22">
        <f t="shared" si="6"/>
        <v>889335</v>
      </c>
      <c r="G48" s="22">
        <f t="shared" si="6"/>
        <v>912816</v>
      </c>
      <c r="H48" s="22">
        <f t="shared" si="6"/>
        <v>127913</v>
      </c>
      <c r="I48" s="22">
        <f t="shared" si="6"/>
        <v>3130406</v>
      </c>
      <c r="J48" s="22">
        <f t="shared" si="6"/>
        <v>-3715984</v>
      </c>
      <c r="K48" s="22">
        <f t="shared" si="6"/>
        <v>4170</v>
      </c>
      <c r="L48" s="22">
        <f t="shared" si="6"/>
        <v>5423</v>
      </c>
      <c r="M48" s="22">
        <f t="shared" si="6"/>
        <v>3701</v>
      </c>
      <c r="N48" s="22">
        <f t="shared" si="6"/>
        <v>2190</v>
      </c>
      <c r="O48" s="22">
        <f t="shared" si="6"/>
        <v>86999</v>
      </c>
      <c r="P48" s="22">
        <f t="shared" si="6"/>
        <v>1695</v>
      </c>
      <c r="Q48" s="22">
        <f t="shared" si="6"/>
        <v>-435434</v>
      </c>
      <c r="R48" s="22">
        <f t="shared" si="6"/>
        <v>66957</v>
      </c>
      <c r="S48" s="22">
        <f t="shared" si="6"/>
        <v>49398</v>
      </c>
      <c r="T48" s="22">
        <f t="shared" si="6"/>
        <v>-643682</v>
      </c>
      <c r="U48" s="22">
        <f t="shared" si="6"/>
        <v>-773484</v>
      </c>
      <c r="V48" s="22">
        <f t="shared" si="6"/>
        <v>-31511796</v>
      </c>
      <c r="W48" s="22">
        <f t="shared" si="6"/>
        <v>84000</v>
      </c>
      <c r="X48" s="22">
        <f t="shared" si="6"/>
        <v>33</v>
      </c>
      <c r="Y48" s="22">
        <f t="shared" si="6"/>
        <v>390</v>
      </c>
      <c r="Z48" s="22">
        <f t="shared" si="0"/>
        <v>-40596212</v>
      </c>
    </row>
    <row r="49" spans="1:26">
      <c r="A49" s="49" t="s">
        <v>54</v>
      </c>
      <c r="B49" s="50"/>
      <c r="C49" s="51"/>
      <c r="D49" s="22">
        <f>D32+D48</f>
        <v>-26149608</v>
      </c>
      <c r="E49" s="22">
        <f t="shared" ref="E49:Y49" si="7">E32+E48</f>
        <v>56186263</v>
      </c>
      <c r="F49" s="22">
        <f t="shared" si="7"/>
        <v>12806445</v>
      </c>
      <c r="G49" s="22">
        <f t="shared" si="7"/>
        <v>36382673</v>
      </c>
      <c r="H49" s="22">
        <f t="shared" si="7"/>
        <v>1715324</v>
      </c>
      <c r="I49" s="22">
        <f t="shared" si="7"/>
        <v>1098443</v>
      </c>
      <c r="J49" s="22">
        <f t="shared" si="7"/>
        <v>-7159443</v>
      </c>
      <c r="K49" s="22">
        <f t="shared" si="7"/>
        <v>-1341297</v>
      </c>
      <c r="L49" s="22">
        <f t="shared" si="7"/>
        <v>-178572</v>
      </c>
      <c r="M49" s="22">
        <f t="shared" si="7"/>
        <v>4355568</v>
      </c>
      <c r="N49" s="22">
        <f t="shared" si="7"/>
        <v>1499150</v>
      </c>
      <c r="O49" s="22">
        <f t="shared" si="7"/>
        <v>3237791</v>
      </c>
      <c r="P49" s="22">
        <f t="shared" si="7"/>
        <v>1877437</v>
      </c>
      <c r="Q49" s="22">
        <f t="shared" si="7"/>
        <v>3999317</v>
      </c>
      <c r="R49" s="22">
        <f t="shared" si="7"/>
        <v>4202047</v>
      </c>
      <c r="S49" s="22">
        <f t="shared" si="7"/>
        <v>1609801</v>
      </c>
      <c r="T49" s="22">
        <f t="shared" si="7"/>
        <v>2202884</v>
      </c>
      <c r="U49" s="22">
        <f t="shared" si="7"/>
        <v>6139024</v>
      </c>
      <c r="V49" s="22">
        <f t="shared" si="7"/>
        <v>400998836</v>
      </c>
      <c r="W49" s="22">
        <f t="shared" si="7"/>
        <v>6718666</v>
      </c>
      <c r="X49" s="22">
        <f t="shared" si="7"/>
        <v>-22225616</v>
      </c>
      <c r="Y49" s="22">
        <f t="shared" si="7"/>
        <v>2713500</v>
      </c>
      <c r="Z49" s="22">
        <f t="shared" si="0"/>
        <v>490688633</v>
      </c>
    </row>
    <row r="50" spans="1:26">
      <c r="A50" s="52" t="s">
        <v>85</v>
      </c>
      <c r="B50" s="52" t="s">
        <v>81</v>
      </c>
      <c r="C50" s="19" t="s">
        <v>19</v>
      </c>
      <c r="D50" s="20">
        <v>0</v>
      </c>
      <c r="E50" s="20">
        <v>4665000</v>
      </c>
      <c r="F50" s="20">
        <v>0</v>
      </c>
      <c r="G50" s="20"/>
      <c r="H50" s="20">
        <v>0</v>
      </c>
      <c r="I50" s="20">
        <v>0</v>
      </c>
      <c r="J50" s="20">
        <v>11440000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680000</v>
      </c>
      <c r="R50" s="20">
        <v>0</v>
      </c>
      <c r="S50" s="20">
        <v>0</v>
      </c>
      <c r="T50" s="20">
        <v>1190000</v>
      </c>
      <c r="U50" s="20">
        <v>1614000</v>
      </c>
      <c r="V50" s="20">
        <v>0</v>
      </c>
      <c r="W50" s="20">
        <v>0</v>
      </c>
      <c r="X50" s="20">
        <v>0</v>
      </c>
      <c r="Y50" s="20">
        <v>0</v>
      </c>
      <c r="Z50" s="20">
        <f t="shared" si="0"/>
        <v>19589000</v>
      </c>
    </row>
    <row r="51" spans="1:26">
      <c r="A51" s="53"/>
      <c r="B51" s="53"/>
      <c r="C51" s="9" t="s">
        <v>20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f t="shared" si="0"/>
        <v>0</v>
      </c>
    </row>
    <row r="52" spans="1:26">
      <c r="A52" s="53"/>
      <c r="B52" s="53"/>
      <c r="C52" s="9" t="s">
        <v>21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f t="shared" si="0"/>
        <v>0</v>
      </c>
    </row>
    <row r="53" spans="1:26">
      <c r="A53" s="53"/>
      <c r="B53" s="53"/>
      <c r="C53" s="9" t="s">
        <v>22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f t="shared" si="0"/>
        <v>0</v>
      </c>
    </row>
    <row r="54" spans="1:26">
      <c r="A54" s="53"/>
      <c r="B54" s="53"/>
      <c r="C54" s="9" t="s">
        <v>23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f t="shared" si="0"/>
        <v>0</v>
      </c>
    </row>
    <row r="55" spans="1:26">
      <c r="A55" s="53"/>
      <c r="B55" s="53"/>
      <c r="C55" s="9" t="s">
        <v>24</v>
      </c>
      <c r="D55" s="21">
        <v>2000000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f t="shared" si="0"/>
        <v>2000000</v>
      </c>
    </row>
    <row r="56" spans="1:26">
      <c r="A56" s="53"/>
      <c r="B56" s="53"/>
      <c r="C56" s="9" t="s">
        <v>25</v>
      </c>
      <c r="D56" s="21">
        <v>30500000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23991939</v>
      </c>
      <c r="Y56" s="21">
        <v>0</v>
      </c>
      <c r="Z56" s="21">
        <f t="shared" si="0"/>
        <v>54491939</v>
      </c>
    </row>
    <row r="57" spans="1:26">
      <c r="A57" s="53"/>
      <c r="B57" s="53"/>
      <c r="C57" s="9" t="s">
        <v>26</v>
      </c>
      <c r="D57" s="21">
        <v>0</v>
      </c>
      <c r="E57" s="21">
        <v>1887874</v>
      </c>
      <c r="F57" s="21">
        <v>4875779</v>
      </c>
      <c r="G57" s="21">
        <v>14980000</v>
      </c>
      <c r="H57" s="21">
        <v>0</v>
      </c>
      <c r="I57" s="21">
        <v>374375</v>
      </c>
      <c r="J57" s="21">
        <v>8500000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f t="shared" si="0"/>
        <v>30618028</v>
      </c>
    </row>
    <row r="58" spans="1:26">
      <c r="A58" s="53"/>
      <c r="B58" s="53"/>
      <c r="C58" s="9" t="s">
        <v>27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f t="shared" si="0"/>
        <v>0</v>
      </c>
    </row>
    <row r="59" spans="1:26">
      <c r="A59" s="53"/>
      <c r="B59" s="53"/>
      <c r="C59" s="9" t="s">
        <v>28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f t="shared" si="0"/>
        <v>0</v>
      </c>
    </row>
    <row r="60" spans="1:26">
      <c r="A60" s="53"/>
      <c r="B60" s="53"/>
      <c r="C60" s="19" t="s">
        <v>29</v>
      </c>
      <c r="D60" s="20">
        <v>3300</v>
      </c>
      <c r="E60" s="20">
        <v>14202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/>
      <c r="O60" s="20">
        <v>0</v>
      </c>
      <c r="P60" s="20"/>
      <c r="Q60" s="20">
        <v>0</v>
      </c>
      <c r="R60" s="20">
        <v>220</v>
      </c>
      <c r="S60" s="20">
        <v>0</v>
      </c>
      <c r="T60" s="20">
        <v>33140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f t="shared" si="0"/>
        <v>50862</v>
      </c>
    </row>
    <row r="61" spans="1:26">
      <c r="A61" s="53"/>
      <c r="B61" s="54"/>
      <c r="C61" s="17" t="s">
        <v>55</v>
      </c>
      <c r="D61" s="22">
        <f>SUM(D50:D60)</f>
        <v>32503300</v>
      </c>
      <c r="E61" s="22">
        <f>SUM(E50:E60)</f>
        <v>6567076</v>
      </c>
      <c r="F61" s="22">
        <f t="shared" ref="F61:Y61" si="8">SUM(F50:F60)</f>
        <v>4875779</v>
      </c>
      <c r="G61" s="22">
        <f t="shared" si="8"/>
        <v>14980000</v>
      </c>
      <c r="H61" s="22">
        <f t="shared" si="8"/>
        <v>0</v>
      </c>
      <c r="I61" s="22">
        <f t="shared" si="8"/>
        <v>374375</v>
      </c>
      <c r="J61" s="22">
        <f t="shared" si="8"/>
        <v>19940000</v>
      </c>
      <c r="K61" s="22">
        <f t="shared" si="8"/>
        <v>0</v>
      </c>
      <c r="L61" s="22">
        <f t="shared" si="8"/>
        <v>0</v>
      </c>
      <c r="M61" s="22">
        <f t="shared" si="8"/>
        <v>0</v>
      </c>
      <c r="N61" s="22">
        <f t="shared" si="8"/>
        <v>0</v>
      </c>
      <c r="O61" s="22">
        <f t="shared" si="8"/>
        <v>0</v>
      </c>
      <c r="P61" s="22">
        <f t="shared" si="8"/>
        <v>0</v>
      </c>
      <c r="Q61" s="22">
        <f t="shared" si="8"/>
        <v>680000</v>
      </c>
      <c r="R61" s="22">
        <f t="shared" si="8"/>
        <v>220</v>
      </c>
      <c r="S61" s="22">
        <f t="shared" si="8"/>
        <v>0</v>
      </c>
      <c r="T61" s="22">
        <f t="shared" si="8"/>
        <v>1223140</v>
      </c>
      <c r="U61" s="22">
        <f t="shared" si="8"/>
        <v>1614000</v>
      </c>
      <c r="V61" s="22">
        <f t="shared" si="8"/>
        <v>0</v>
      </c>
      <c r="W61" s="22">
        <f t="shared" si="8"/>
        <v>0</v>
      </c>
      <c r="X61" s="22">
        <f t="shared" si="8"/>
        <v>23991939</v>
      </c>
      <c r="Y61" s="22">
        <f t="shared" si="8"/>
        <v>0</v>
      </c>
      <c r="Z61" s="22">
        <f t="shared" si="0"/>
        <v>106749829</v>
      </c>
    </row>
    <row r="62" spans="1:26">
      <c r="A62" s="53"/>
      <c r="B62" s="52" t="s">
        <v>82</v>
      </c>
      <c r="C62" s="19" t="s">
        <v>56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f t="shared" si="0"/>
        <v>0</v>
      </c>
    </row>
    <row r="63" spans="1:26">
      <c r="A63" s="53"/>
      <c r="B63" s="53"/>
      <c r="C63" s="9" t="s">
        <v>57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f t="shared" si="0"/>
        <v>0</v>
      </c>
    </row>
    <row r="64" spans="1:26">
      <c r="A64" s="53"/>
      <c r="B64" s="53"/>
      <c r="C64" s="9" t="s">
        <v>58</v>
      </c>
      <c r="D64" s="21">
        <v>33030</v>
      </c>
      <c r="E64" s="21">
        <v>5850</v>
      </c>
      <c r="F64" s="21">
        <v>2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219827</v>
      </c>
      <c r="M64" s="21">
        <v>73501</v>
      </c>
      <c r="N64" s="21">
        <v>5</v>
      </c>
      <c r="O64" s="21">
        <v>75301</v>
      </c>
      <c r="P64" s="21">
        <v>5</v>
      </c>
      <c r="Q64" s="21">
        <v>6844</v>
      </c>
      <c r="R64" s="21">
        <v>8</v>
      </c>
      <c r="S64" s="21">
        <v>78505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f t="shared" si="0"/>
        <v>492878</v>
      </c>
    </row>
    <row r="65" spans="1:26">
      <c r="A65" s="53"/>
      <c r="B65" s="53"/>
      <c r="C65" s="9" t="s">
        <v>59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f t="shared" si="0"/>
        <v>0</v>
      </c>
    </row>
    <row r="66" spans="1:26">
      <c r="A66" s="53"/>
      <c r="B66" s="53"/>
      <c r="C66" s="9" t="s">
        <v>60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f t="shared" si="0"/>
        <v>0</v>
      </c>
    </row>
    <row r="67" spans="1:26">
      <c r="A67" s="53"/>
      <c r="B67" s="53"/>
      <c r="C67" s="9" t="s">
        <v>61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f t="shared" si="0"/>
        <v>0</v>
      </c>
    </row>
    <row r="68" spans="1:26">
      <c r="A68" s="53"/>
      <c r="B68" s="53"/>
      <c r="C68" s="9" t="s">
        <v>62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2000000</v>
      </c>
      <c r="Z68" s="21">
        <f t="shared" si="0"/>
        <v>2000000</v>
      </c>
    </row>
    <row r="69" spans="1:26">
      <c r="A69" s="53"/>
      <c r="B69" s="53"/>
      <c r="C69" s="9" t="s">
        <v>63</v>
      </c>
      <c r="D69" s="21">
        <v>0</v>
      </c>
      <c r="E69" s="21">
        <v>10000000</v>
      </c>
      <c r="F69" s="21">
        <v>10000000</v>
      </c>
      <c r="G69" s="21">
        <v>10000000</v>
      </c>
      <c r="H69" s="21">
        <v>0</v>
      </c>
      <c r="I69" s="21">
        <v>500000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23991939</v>
      </c>
      <c r="W69" s="21">
        <v>0</v>
      </c>
      <c r="X69" s="21">
        <v>0</v>
      </c>
      <c r="Y69" s="21">
        <v>0</v>
      </c>
      <c r="Z69" s="21">
        <f t="shared" si="0"/>
        <v>54491939</v>
      </c>
    </row>
    <row r="70" spans="1:26">
      <c r="A70" s="53"/>
      <c r="B70" s="53"/>
      <c r="C70" s="9" t="s">
        <v>64</v>
      </c>
      <c r="D70" s="21">
        <v>0</v>
      </c>
      <c r="E70" s="21">
        <v>1887874</v>
      </c>
      <c r="F70" s="21">
        <v>4875779</v>
      </c>
      <c r="G70" s="21">
        <v>14980000</v>
      </c>
      <c r="H70" s="21">
        <v>0</v>
      </c>
      <c r="I70" s="21">
        <v>374375</v>
      </c>
      <c r="J70" s="21">
        <v>8500000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f t="shared" si="0"/>
        <v>30618028</v>
      </c>
    </row>
    <row r="71" spans="1:26">
      <c r="A71" s="53"/>
      <c r="B71" s="53"/>
      <c r="C71" s="9" t="s">
        <v>65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f t="shared" ref="Z71:Z82" si="9">SUM(D71:Y71)</f>
        <v>0</v>
      </c>
    </row>
    <row r="72" spans="1:26">
      <c r="A72" s="53"/>
      <c r="B72" s="53"/>
      <c r="C72" s="9" t="s">
        <v>66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f t="shared" si="9"/>
        <v>0</v>
      </c>
    </row>
    <row r="73" spans="1:26">
      <c r="A73" s="53"/>
      <c r="B73" s="53"/>
      <c r="C73" s="19" t="s">
        <v>67</v>
      </c>
      <c r="D73" s="20">
        <v>0</v>
      </c>
      <c r="E73" s="20">
        <v>5426</v>
      </c>
      <c r="F73" s="20">
        <v>0</v>
      </c>
      <c r="G73" s="20">
        <v>810000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35337</v>
      </c>
      <c r="Y73" s="20">
        <v>0</v>
      </c>
      <c r="Z73" s="20">
        <f t="shared" si="9"/>
        <v>850763</v>
      </c>
    </row>
    <row r="74" spans="1:26">
      <c r="A74" s="53"/>
      <c r="B74" s="54"/>
      <c r="C74" s="17" t="s">
        <v>68</v>
      </c>
      <c r="D74" s="22">
        <f>SUM(D62:D73)</f>
        <v>33030</v>
      </c>
      <c r="E74" s="22">
        <f t="shared" ref="E74:Y74" si="10">SUM(E62:E73)</f>
        <v>11899150</v>
      </c>
      <c r="F74" s="22">
        <f t="shared" si="10"/>
        <v>14875781</v>
      </c>
      <c r="G74" s="22">
        <f t="shared" si="10"/>
        <v>25790000</v>
      </c>
      <c r="H74" s="22">
        <f t="shared" si="10"/>
        <v>0</v>
      </c>
      <c r="I74" s="22">
        <f t="shared" si="10"/>
        <v>874375</v>
      </c>
      <c r="J74" s="22">
        <f t="shared" si="10"/>
        <v>8500000</v>
      </c>
      <c r="K74" s="22">
        <f t="shared" si="10"/>
        <v>0</v>
      </c>
      <c r="L74" s="22">
        <f t="shared" si="10"/>
        <v>219827</v>
      </c>
      <c r="M74" s="22">
        <f t="shared" si="10"/>
        <v>73501</v>
      </c>
      <c r="N74" s="22">
        <f t="shared" si="10"/>
        <v>5</v>
      </c>
      <c r="O74" s="22">
        <f t="shared" si="10"/>
        <v>75301</v>
      </c>
      <c r="P74" s="22">
        <f t="shared" si="10"/>
        <v>5</v>
      </c>
      <c r="Q74" s="22">
        <f t="shared" si="10"/>
        <v>6844</v>
      </c>
      <c r="R74" s="22">
        <f t="shared" si="10"/>
        <v>8</v>
      </c>
      <c r="S74" s="22">
        <f t="shared" si="10"/>
        <v>78505</v>
      </c>
      <c r="T74" s="22">
        <f t="shared" si="10"/>
        <v>0</v>
      </c>
      <c r="U74" s="22">
        <f t="shared" si="10"/>
        <v>0</v>
      </c>
      <c r="V74" s="22">
        <f t="shared" si="10"/>
        <v>23991939</v>
      </c>
      <c r="W74" s="22">
        <f t="shared" si="10"/>
        <v>0</v>
      </c>
      <c r="X74" s="22">
        <f t="shared" si="10"/>
        <v>35337</v>
      </c>
      <c r="Y74" s="22">
        <f t="shared" si="10"/>
        <v>2000000</v>
      </c>
      <c r="Z74" s="22">
        <f t="shared" si="9"/>
        <v>88453608</v>
      </c>
    </row>
    <row r="75" spans="1:26">
      <c r="A75" s="54"/>
      <c r="B75" s="49" t="s">
        <v>69</v>
      </c>
      <c r="C75" s="51"/>
      <c r="D75" s="20">
        <f>D61-D74</f>
        <v>32470270</v>
      </c>
      <c r="E75" s="20">
        <f t="shared" ref="E75:Y75" si="11">E61-E74</f>
        <v>-5332074</v>
      </c>
      <c r="F75" s="20">
        <f t="shared" si="11"/>
        <v>-10000002</v>
      </c>
      <c r="G75" s="20">
        <f t="shared" si="11"/>
        <v>-10810000</v>
      </c>
      <c r="H75" s="20">
        <f t="shared" si="11"/>
        <v>0</v>
      </c>
      <c r="I75" s="20">
        <f t="shared" si="11"/>
        <v>-500000</v>
      </c>
      <c r="J75" s="20">
        <f t="shared" si="11"/>
        <v>11440000</v>
      </c>
      <c r="K75" s="20">
        <f t="shared" si="11"/>
        <v>0</v>
      </c>
      <c r="L75" s="20">
        <f t="shared" si="11"/>
        <v>-219827</v>
      </c>
      <c r="M75" s="20">
        <f t="shared" si="11"/>
        <v>-73501</v>
      </c>
      <c r="N75" s="20">
        <f t="shared" si="11"/>
        <v>-5</v>
      </c>
      <c r="O75" s="20">
        <f t="shared" si="11"/>
        <v>-75301</v>
      </c>
      <c r="P75" s="20">
        <f t="shared" si="11"/>
        <v>-5</v>
      </c>
      <c r="Q75" s="20">
        <f t="shared" si="11"/>
        <v>673156</v>
      </c>
      <c r="R75" s="20">
        <f t="shared" si="11"/>
        <v>212</v>
      </c>
      <c r="S75" s="20">
        <f t="shared" si="11"/>
        <v>-78505</v>
      </c>
      <c r="T75" s="20">
        <f t="shared" si="11"/>
        <v>1223140</v>
      </c>
      <c r="U75" s="20">
        <f t="shared" si="11"/>
        <v>1614000</v>
      </c>
      <c r="V75" s="20">
        <f t="shared" si="11"/>
        <v>-23991939</v>
      </c>
      <c r="W75" s="20">
        <f t="shared" si="11"/>
        <v>0</v>
      </c>
      <c r="X75" s="20">
        <f t="shared" si="11"/>
        <v>23956602</v>
      </c>
      <c r="Y75" s="20">
        <f t="shared" si="11"/>
        <v>-2000000</v>
      </c>
      <c r="Z75" s="20">
        <f t="shared" si="9"/>
        <v>18296221</v>
      </c>
    </row>
    <row r="76" spans="1:26">
      <c r="A76" s="49" t="s">
        <v>70</v>
      </c>
      <c r="B76" s="50"/>
      <c r="C76" s="51"/>
      <c r="D76" s="22">
        <f>D49+D75</f>
        <v>6320662</v>
      </c>
      <c r="E76" s="22">
        <f t="shared" ref="E76:Y76" si="12">E49+E75</f>
        <v>50854189</v>
      </c>
      <c r="F76" s="22">
        <f t="shared" si="12"/>
        <v>2806443</v>
      </c>
      <c r="G76" s="22">
        <f t="shared" si="12"/>
        <v>25572673</v>
      </c>
      <c r="H76" s="22">
        <f t="shared" si="12"/>
        <v>1715324</v>
      </c>
      <c r="I76" s="22">
        <f t="shared" si="12"/>
        <v>598443</v>
      </c>
      <c r="J76" s="22">
        <f t="shared" si="12"/>
        <v>4280557</v>
      </c>
      <c r="K76" s="22">
        <f t="shared" si="12"/>
        <v>-1341297</v>
      </c>
      <c r="L76" s="22">
        <f t="shared" si="12"/>
        <v>-398399</v>
      </c>
      <c r="M76" s="22">
        <f t="shared" si="12"/>
        <v>4282067</v>
      </c>
      <c r="N76" s="22">
        <f t="shared" si="12"/>
        <v>1499145</v>
      </c>
      <c r="O76" s="22">
        <f t="shared" si="12"/>
        <v>3162490</v>
      </c>
      <c r="P76" s="22">
        <f t="shared" si="12"/>
        <v>1877432</v>
      </c>
      <c r="Q76" s="22">
        <f t="shared" si="12"/>
        <v>4672473</v>
      </c>
      <c r="R76" s="22">
        <f t="shared" si="12"/>
        <v>4202259</v>
      </c>
      <c r="S76" s="22">
        <f t="shared" si="12"/>
        <v>1531296</v>
      </c>
      <c r="T76" s="22">
        <f t="shared" si="12"/>
        <v>3426024</v>
      </c>
      <c r="U76" s="22">
        <f t="shared" si="12"/>
        <v>7753024</v>
      </c>
      <c r="V76" s="22">
        <f t="shared" si="12"/>
        <v>377006897</v>
      </c>
      <c r="W76" s="22">
        <f t="shared" si="12"/>
        <v>6718666</v>
      </c>
      <c r="X76" s="22">
        <f t="shared" si="12"/>
        <v>1730986</v>
      </c>
      <c r="Y76" s="22">
        <f t="shared" si="12"/>
        <v>713500</v>
      </c>
      <c r="Z76" s="22">
        <f t="shared" si="9"/>
        <v>508984854</v>
      </c>
    </row>
    <row r="77" spans="1:26">
      <c r="A77" s="52" t="s">
        <v>86</v>
      </c>
      <c r="B77" s="50" t="s">
        <v>71</v>
      </c>
      <c r="C77" s="51"/>
      <c r="D77" s="20">
        <v>217007508</v>
      </c>
      <c r="E77" s="20">
        <v>926143880</v>
      </c>
      <c r="F77" s="20">
        <v>373411206</v>
      </c>
      <c r="G77" s="20">
        <v>225476539</v>
      </c>
      <c r="H77" s="20">
        <v>8391808</v>
      </c>
      <c r="I77" s="20">
        <v>22137419</v>
      </c>
      <c r="J77" s="20">
        <v>67884179</v>
      </c>
      <c r="K77" s="20">
        <v>47055191</v>
      </c>
      <c r="L77" s="20">
        <v>46062731</v>
      </c>
      <c r="M77" s="20">
        <v>31164787</v>
      </c>
      <c r="N77" s="20">
        <v>20166231</v>
      </c>
      <c r="O77" s="20">
        <v>62437478</v>
      </c>
      <c r="P77" s="20">
        <v>12575491</v>
      </c>
      <c r="Q77" s="20">
        <v>47389024</v>
      </c>
      <c r="R77" s="20">
        <v>44234928</v>
      </c>
      <c r="S77" s="20">
        <v>21212980</v>
      </c>
      <c r="T77" s="20">
        <v>70736907</v>
      </c>
      <c r="U77" s="20">
        <v>25385826</v>
      </c>
      <c r="V77" s="20">
        <v>-1335747910</v>
      </c>
      <c r="W77" s="20">
        <v>3020388</v>
      </c>
      <c r="X77" s="20">
        <v>7789741</v>
      </c>
      <c r="Y77" s="20">
        <v>-1031103</v>
      </c>
      <c r="Z77" s="22">
        <f t="shared" si="9"/>
        <v>942905229</v>
      </c>
    </row>
    <row r="78" spans="1:26">
      <c r="A78" s="53"/>
      <c r="B78" s="50" t="s">
        <v>72</v>
      </c>
      <c r="C78" s="51"/>
      <c r="D78" s="22">
        <f>D76+D77</f>
        <v>223328170</v>
      </c>
      <c r="E78" s="22">
        <f t="shared" ref="E78:Y78" si="13">E76+E77</f>
        <v>976998069</v>
      </c>
      <c r="F78" s="22">
        <f t="shared" si="13"/>
        <v>376217649</v>
      </c>
      <c r="G78" s="22">
        <f t="shared" si="13"/>
        <v>251049212</v>
      </c>
      <c r="H78" s="22">
        <f t="shared" si="13"/>
        <v>10107132</v>
      </c>
      <c r="I78" s="22">
        <f t="shared" si="13"/>
        <v>22735862</v>
      </c>
      <c r="J78" s="22">
        <f t="shared" si="13"/>
        <v>72164736</v>
      </c>
      <c r="K78" s="22">
        <f t="shared" si="13"/>
        <v>45713894</v>
      </c>
      <c r="L78" s="22">
        <f t="shared" si="13"/>
        <v>45664332</v>
      </c>
      <c r="M78" s="22">
        <f t="shared" si="13"/>
        <v>35446854</v>
      </c>
      <c r="N78" s="22">
        <f t="shared" si="13"/>
        <v>21665376</v>
      </c>
      <c r="O78" s="22">
        <f t="shared" si="13"/>
        <v>65599968</v>
      </c>
      <c r="P78" s="22">
        <f t="shared" si="13"/>
        <v>14452923</v>
      </c>
      <c r="Q78" s="22">
        <f t="shared" si="13"/>
        <v>52061497</v>
      </c>
      <c r="R78" s="22">
        <f t="shared" si="13"/>
        <v>48437187</v>
      </c>
      <c r="S78" s="22">
        <f t="shared" si="13"/>
        <v>22744276</v>
      </c>
      <c r="T78" s="22">
        <f t="shared" si="13"/>
        <v>74162931</v>
      </c>
      <c r="U78" s="22">
        <f t="shared" si="13"/>
        <v>33138850</v>
      </c>
      <c r="V78" s="22">
        <f t="shared" si="13"/>
        <v>-958741013</v>
      </c>
      <c r="W78" s="22">
        <f t="shared" si="13"/>
        <v>9739054</v>
      </c>
      <c r="X78" s="22">
        <f t="shared" si="13"/>
        <v>9520727</v>
      </c>
      <c r="Y78" s="22">
        <f t="shared" si="13"/>
        <v>-317603</v>
      </c>
      <c r="Z78" s="22">
        <f t="shared" si="9"/>
        <v>1451890083</v>
      </c>
    </row>
    <row r="79" spans="1:26">
      <c r="A79" s="53"/>
      <c r="B79" s="55" t="s">
        <v>87</v>
      </c>
      <c r="C79" s="56"/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2">
        <f t="shared" si="9"/>
        <v>0</v>
      </c>
    </row>
    <row r="80" spans="1:26">
      <c r="A80" s="53"/>
      <c r="B80" s="57" t="s">
        <v>88</v>
      </c>
      <c r="C80" s="58"/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f t="shared" si="9"/>
        <v>0</v>
      </c>
    </row>
    <row r="81" spans="1:26">
      <c r="A81" s="53"/>
      <c r="B81" s="59" t="s">
        <v>89</v>
      </c>
      <c r="C81" s="60"/>
      <c r="D81" s="23">
        <v>0</v>
      </c>
      <c r="E81" s="23">
        <v>20000000</v>
      </c>
      <c r="F81" s="23">
        <v>0</v>
      </c>
      <c r="G81" s="23">
        <v>24000000</v>
      </c>
      <c r="H81" s="23">
        <v>0</v>
      </c>
      <c r="I81" s="23">
        <v>0</v>
      </c>
      <c r="J81" s="23">
        <v>0</v>
      </c>
      <c r="K81" s="23">
        <v>9500000</v>
      </c>
      <c r="L81" s="23">
        <v>12400000</v>
      </c>
      <c r="M81" s="23">
        <v>7000000</v>
      </c>
      <c r="N81" s="23">
        <v>1000000</v>
      </c>
      <c r="O81" s="23">
        <v>13700000</v>
      </c>
      <c r="P81" s="23">
        <v>2500000</v>
      </c>
      <c r="Q81" s="23">
        <v>5500000</v>
      </c>
      <c r="R81" s="23">
        <v>9500000</v>
      </c>
      <c r="S81" s="23">
        <v>13000000</v>
      </c>
      <c r="T81" s="23">
        <v>4000000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2">
        <f t="shared" si="9"/>
        <v>122100000</v>
      </c>
    </row>
    <row r="82" spans="1:26">
      <c r="A82" s="54"/>
      <c r="B82" s="57" t="s">
        <v>73</v>
      </c>
      <c r="C82" s="58"/>
      <c r="D82" s="22">
        <f>D78+D79+D80-D81</f>
        <v>223328170</v>
      </c>
      <c r="E82" s="22">
        <f t="shared" ref="E82:Y82" si="14">E78+E79+E80-E81</f>
        <v>956998069</v>
      </c>
      <c r="F82" s="22">
        <f t="shared" si="14"/>
        <v>376217649</v>
      </c>
      <c r="G82" s="22">
        <f t="shared" si="14"/>
        <v>227049212</v>
      </c>
      <c r="H82" s="22">
        <f t="shared" si="14"/>
        <v>10107132</v>
      </c>
      <c r="I82" s="22">
        <f t="shared" si="14"/>
        <v>22735862</v>
      </c>
      <c r="J82" s="22">
        <f t="shared" si="14"/>
        <v>72164736</v>
      </c>
      <c r="K82" s="22">
        <f t="shared" si="14"/>
        <v>36213894</v>
      </c>
      <c r="L82" s="22">
        <f t="shared" si="14"/>
        <v>33264332</v>
      </c>
      <c r="M82" s="22">
        <f t="shared" si="14"/>
        <v>28446854</v>
      </c>
      <c r="N82" s="22">
        <f t="shared" si="14"/>
        <v>20665376</v>
      </c>
      <c r="O82" s="22">
        <f t="shared" si="14"/>
        <v>51899968</v>
      </c>
      <c r="P82" s="22">
        <f t="shared" si="14"/>
        <v>11952923</v>
      </c>
      <c r="Q82" s="22">
        <f t="shared" si="14"/>
        <v>46561497</v>
      </c>
      <c r="R82" s="22">
        <f t="shared" si="14"/>
        <v>38937187</v>
      </c>
      <c r="S82" s="22">
        <f t="shared" si="14"/>
        <v>9744276</v>
      </c>
      <c r="T82" s="22">
        <f t="shared" si="14"/>
        <v>70162931</v>
      </c>
      <c r="U82" s="22">
        <f t="shared" si="14"/>
        <v>33138850</v>
      </c>
      <c r="V82" s="22">
        <f t="shared" si="14"/>
        <v>-958741013</v>
      </c>
      <c r="W82" s="22">
        <f t="shared" si="14"/>
        <v>9739054</v>
      </c>
      <c r="X82" s="22">
        <f t="shared" si="14"/>
        <v>9520727</v>
      </c>
      <c r="Y82" s="22">
        <f t="shared" si="14"/>
        <v>-317603</v>
      </c>
      <c r="Z82" s="22">
        <f t="shared" si="9"/>
        <v>1329790083</v>
      </c>
    </row>
  </sheetData>
  <mergeCells count="36">
    <mergeCell ref="A77:A82"/>
    <mergeCell ref="B77:C77"/>
    <mergeCell ref="B78:C78"/>
    <mergeCell ref="B79:C79"/>
    <mergeCell ref="B80:C80"/>
    <mergeCell ref="B81:C81"/>
    <mergeCell ref="B82:C82"/>
    <mergeCell ref="A76:C76"/>
    <mergeCell ref="A5:C5"/>
    <mergeCell ref="A6:A32"/>
    <mergeCell ref="B6:B18"/>
    <mergeCell ref="B19:B31"/>
    <mergeCell ref="B32:C32"/>
    <mergeCell ref="A33:A48"/>
    <mergeCell ref="B33:B40"/>
    <mergeCell ref="B41:B47"/>
    <mergeCell ref="B48:C48"/>
    <mergeCell ref="A49:C49"/>
    <mergeCell ref="A50:A75"/>
    <mergeCell ref="B50:B61"/>
    <mergeCell ref="B62:B74"/>
    <mergeCell ref="B75:C75"/>
    <mergeCell ref="D3:J3"/>
    <mergeCell ref="K3:Q3"/>
    <mergeCell ref="R3:Y3"/>
    <mergeCell ref="A4:C4"/>
    <mergeCell ref="D4:F4"/>
    <mergeCell ref="I4:J4"/>
    <mergeCell ref="P4:Q4"/>
    <mergeCell ref="W4:Y4"/>
    <mergeCell ref="I1:J1"/>
    <mergeCell ref="P1:Q1"/>
    <mergeCell ref="W1:Y1"/>
    <mergeCell ref="D2:J2"/>
    <mergeCell ref="K2:Q2"/>
    <mergeCell ref="R2:Y2"/>
  </mergeCells>
  <phoneticPr fontId="2"/>
  <pageMargins left="0.82" right="0.11811023622047245" top="0.74803149606299213" bottom="0.74803149606299213" header="0.31496062992125984" footer="0.31496062992125984"/>
  <pageSetup paperSize="12" scale="91" orientation="portrait" r:id="rId1"/>
  <colBreaks count="2" manualBreakCount="2">
    <brk id="17" max="1048575" man="1"/>
    <brk id="24" max="8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2の1</vt:lpstr>
      <vt:lpstr>2の2</vt:lpstr>
      <vt:lpstr>2の3</vt:lpstr>
      <vt:lpstr>前年</vt:lpstr>
      <vt:lpstr>Sheet2</vt:lpstr>
      <vt:lpstr>Sheet3</vt:lpstr>
      <vt:lpstr>'2の3'!Print_Area</vt:lpstr>
      <vt:lpstr>前年!Print_Area</vt:lpstr>
      <vt:lpstr>'2の3'!Print_Titles</vt:lpstr>
      <vt:lpstr>前年!Print_Titles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KYO05</dc:creator>
  <cp:lastModifiedBy>KYO05</cp:lastModifiedBy>
  <cp:lastPrinted>2015-05-20T04:29:43Z</cp:lastPrinted>
  <dcterms:created xsi:type="dcterms:W3CDTF">2015-03-20T06:46:58Z</dcterms:created>
  <dcterms:modified xsi:type="dcterms:W3CDTF">2015-05-20T04:29:45Z</dcterms:modified>
</cp:coreProperties>
</file>