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L07\Desktop\開示用計算書類\開示用計算書類 Ver3\事業活動計算書\"/>
    </mc:Choice>
  </mc:AlternateContent>
  <xr:revisionPtr revIDLastSave="0" documentId="13_ncr:1_{5FD0E7C0-E24F-430F-9E53-4F895DE3BBCC}" xr6:coauthVersionLast="47" xr6:coauthVersionMax="47" xr10:uidLastSave="{00000000-0000-0000-0000-000000000000}"/>
  <bookViews>
    <workbookView xWindow="-108" yWindow="-108" windowWidth="23256" windowHeight="12456" xr2:uid="{FA95333C-759E-4A30-BB7D-8AE039E53C01}"/>
  </bookViews>
  <sheets>
    <sheet name="第二号第一様式" sheetId="1" r:id="rId1"/>
  </sheets>
  <definedNames>
    <definedName name="_xlnm.Print_Titles" localSheetId="0">第二号第一様式!$1:$7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3" i="1" l="1"/>
  <c r="E63" i="1"/>
  <c r="F55" i="1"/>
  <c r="E55" i="1"/>
  <c r="G70" i="1" l="1"/>
  <c r="G69" i="1"/>
  <c r="G68" i="1"/>
  <c r="G66" i="1"/>
  <c r="E64" i="1"/>
  <c r="G62" i="1"/>
  <c r="G61" i="1"/>
  <c r="G60" i="1"/>
  <c r="G59" i="1"/>
  <c r="G63" i="1" s="1"/>
  <c r="G58" i="1"/>
  <c r="G57" i="1"/>
  <c r="G56" i="1"/>
  <c r="G54" i="1"/>
  <c r="G53" i="1"/>
  <c r="G52" i="1"/>
  <c r="G51" i="1"/>
  <c r="G50" i="1"/>
  <c r="G49" i="1"/>
  <c r="G55" i="1" s="1"/>
  <c r="F46" i="1"/>
  <c r="F47" i="1" s="1"/>
  <c r="E46" i="1"/>
  <c r="G46" i="1" s="1"/>
  <c r="G45" i="1"/>
  <c r="G44" i="1"/>
  <c r="G43" i="1"/>
  <c r="G42" i="1"/>
  <c r="G41" i="1"/>
  <c r="G40" i="1"/>
  <c r="G39" i="1"/>
  <c r="F38" i="1"/>
  <c r="E38" i="1"/>
  <c r="G37" i="1"/>
  <c r="G36" i="1"/>
  <c r="G35" i="1"/>
  <c r="G34" i="1"/>
  <c r="G33" i="1"/>
  <c r="G32" i="1"/>
  <c r="G31" i="1"/>
  <c r="G30" i="1"/>
  <c r="F28" i="1"/>
  <c r="E28" i="1"/>
  <c r="G28" i="1" s="1"/>
  <c r="G27" i="1"/>
  <c r="G26" i="1"/>
  <c r="G25" i="1"/>
  <c r="G24" i="1"/>
  <c r="G23" i="1"/>
  <c r="G22" i="1"/>
  <c r="G21" i="1"/>
  <c r="G20" i="1"/>
  <c r="G19" i="1"/>
  <c r="G18" i="1"/>
  <c r="G17" i="1"/>
  <c r="F16" i="1"/>
  <c r="F29" i="1" s="1"/>
  <c r="E16" i="1"/>
  <c r="G15" i="1"/>
  <c r="G14" i="1"/>
  <c r="G13" i="1"/>
  <c r="G12" i="1"/>
  <c r="G11" i="1"/>
  <c r="G10" i="1"/>
  <c r="G9" i="1"/>
  <c r="G8" i="1"/>
  <c r="G38" i="1" l="1"/>
  <c r="F64" i="1"/>
  <c r="G64" i="1" s="1"/>
  <c r="F48" i="1"/>
  <c r="E29" i="1"/>
  <c r="G29" i="1" s="1"/>
  <c r="G16" i="1"/>
  <c r="E47" i="1"/>
  <c r="G47" i="1" s="1"/>
  <c r="F65" i="1" l="1"/>
  <c r="F67" i="1" s="1"/>
  <c r="F71" i="1" s="1"/>
  <c r="E48" i="1"/>
  <c r="E65" i="1" l="1"/>
  <c r="G48" i="1"/>
  <c r="G65" i="1" l="1"/>
  <c r="E67" i="1"/>
  <c r="E71" i="1" l="1"/>
  <c r="G71" i="1" s="1"/>
  <c r="G67" i="1"/>
</calcChain>
</file>

<file path=xl/sharedStrings.xml><?xml version="1.0" encoding="utf-8"?>
<sst xmlns="http://schemas.openxmlformats.org/spreadsheetml/2006/main" count="82" uniqueCount="78">
  <si>
    <t>第二号第一様式（第二十三条第四項関係）</t>
    <rPh sb="0" eb="1">
      <t>ダイ</t>
    </rPh>
    <rPh sb="1" eb="2">
      <t>ニ</t>
    </rPh>
    <rPh sb="2" eb="3">
      <t>ゴウ</t>
    </rPh>
    <rPh sb="3" eb="5">
      <t>ダイイチ</t>
    </rPh>
    <rPh sb="5" eb="7">
      <t>ヨウシキ</t>
    </rPh>
    <phoneticPr fontId="4"/>
  </si>
  <si>
    <t>法人単位事業活動計算書</t>
    <rPh sb="0" eb="2">
      <t>ホウジン</t>
    </rPh>
    <rPh sb="2" eb="4">
      <t>タンイ</t>
    </rPh>
    <rPh sb="4" eb="6">
      <t>ジギョウ</t>
    </rPh>
    <rPh sb="6" eb="8">
      <t>カツドウ</t>
    </rPh>
    <phoneticPr fontId="4"/>
  </si>
  <si>
    <t>（自）令和4年4月1日  （至）令和5年3月31日</t>
    <phoneticPr fontId="4"/>
  </si>
  <si>
    <t>（単位：円）</t>
    <phoneticPr fontId="4"/>
  </si>
  <si>
    <t>勘定科目</t>
    <rPh sb="0" eb="2">
      <t>カンジョウ</t>
    </rPh>
    <rPh sb="2" eb="4">
      <t>カモク</t>
    </rPh>
    <phoneticPr fontId="4"/>
  </si>
  <si>
    <t>当年度決算(A)</t>
    <rPh sb="0" eb="1">
      <t>トウ</t>
    </rPh>
    <rPh sb="1" eb="3">
      <t>ネンド</t>
    </rPh>
    <rPh sb="3" eb="5">
      <t>ケッサン</t>
    </rPh>
    <phoneticPr fontId="4"/>
  </si>
  <si>
    <t>前年度決算(B)</t>
    <rPh sb="0" eb="3">
      <t>ゼンネンド</t>
    </rPh>
    <rPh sb="3" eb="5">
      <t>ケッサン</t>
    </rPh>
    <phoneticPr fontId="4"/>
  </si>
  <si>
    <t>増減(A)-(B)</t>
    <phoneticPr fontId="4"/>
  </si>
  <si>
    <t>サービス活動増減の部</t>
  </si>
  <si>
    <t>収益</t>
  </si>
  <si>
    <t>介護保険事業収益</t>
  </si>
  <si>
    <t>老人福祉事業収益</t>
  </si>
  <si>
    <t>保育事業収益</t>
  </si>
  <si>
    <t>医療事業収益</t>
  </si>
  <si>
    <t>その他の事業収益</t>
  </si>
  <si>
    <t>不動産賃貸業収益</t>
  </si>
  <si>
    <t>経常経費寄附金収益</t>
  </si>
  <si>
    <t>その他の収益</t>
  </si>
  <si>
    <t>サービス活動収益計（１）</t>
  </si>
  <si>
    <t>費用</t>
  </si>
  <si>
    <t>人件費</t>
  </si>
  <si>
    <t>事業費</t>
  </si>
  <si>
    <t>事務費</t>
  </si>
  <si>
    <t>利用者負担軽減額</t>
  </si>
  <si>
    <t>減価償却費</t>
  </si>
  <si>
    <t>国庫補助金等特別積立金取崩額</t>
  </si>
  <si>
    <t>貸倒損失額</t>
  </si>
  <si>
    <t>貸倒引当金繰入</t>
  </si>
  <si>
    <t>徴収不能額</t>
  </si>
  <si>
    <t>徴収不能引当金繰入</t>
  </si>
  <si>
    <t>その他の費用</t>
  </si>
  <si>
    <t>サービス活動費用計（２）</t>
  </si>
  <si>
    <t>サービス活動増減差額（３）＝（１）－（２）</t>
  </si>
  <si>
    <t>サービス活動外増減の部</t>
  </si>
  <si>
    <t>借入金利息補助金収益</t>
  </si>
  <si>
    <t>受取利息配当金収益</t>
  </si>
  <si>
    <t>社会福祉連携推進業務貸付金受取利息収益</t>
  </si>
  <si>
    <t>有価証券評価益</t>
  </si>
  <si>
    <t>有価証券売却益</t>
  </si>
  <si>
    <t>投資有価証券評価益</t>
  </si>
  <si>
    <t>投資有価証券売却益</t>
  </si>
  <si>
    <t>その他のサービス活動外収益</t>
  </si>
  <si>
    <t>サービス活動外収益計（４）</t>
  </si>
  <si>
    <t>支払利息</t>
  </si>
  <si>
    <t>社会福祉連携推進業務借入金支払利息</t>
  </si>
  <si>
    <t>有価証券評価損</t>
  </si>
  <si>
    <t>有価証券売却損</t>
  </si>
  <si>
    <t>投資有価証券評価損</t>
  </si>
  <si>
    <t>投資有価証券売却損</t>
  </si>
  <si>
    <t>その他のサービス活動外費用</t>
  </si>
  <si>
    <t>サービス活動外費用計（５）</t>
  </si>
  <si>
    <t>サービス活動外増減差額（６）＝（４）－（５）</t>
  </si>
  <si>
    <t>経常増減差額（７）＝（３）＋（６）</t>
  </si>
  <si>
    <t>特別増減の部</t>
  </si>
  <si>
    <t>施設整備等補助金収益</t>
  </si>
  <si>
    <t>施設整備等寄附金収益</t>
  </si>
  <si>
    <t>長期運営資金借入金元金償還寄附金収益</t>
  </si>
  <si>
    <t>固定資産受贈額</t>
  </si>
  <si>
    <t>固定資産売却益</t>
  </si>
  <si>
    <t>その他の特別収益</t>
  </si>
  <si>
    <t>特別収益計（８）</t>
  </si>
  <si>
    <t>基本金組入額</t>
  </si>
  <si>
    <t>資産評価損</t>
  </si>
  <si>
    <t>固定資産売却損・処分損</t>
  </si>
  <si>
    <t>国庫補助金等特別積立金取崩額（除却等）</t>
  </si>
  <si>
    <t>国庫補助金等特別積立金積立額</t>
  </si>
  <si>
    <t>災害損失</t>
  </si>
  <si>
    <t>その他の特別損失</t>
  </si>
  <si>
    <t>特別費用計（９）</t>
  </si>
  <si>
    <t>特別増減差額（１０）＝（８）－（９）</t>
  </si>
  <si>
    <t>当期活動増減差額（１１）＝（７）＋（１０）</t>
  </si>
  <si>
    <t>繰越活動増減差額の部</t>
  </si>
  <si>
    <t>前期繰越活動増減差額（１２）</t>
  </si>
  <si>
    <t>当期末繰越活動増減差額（１３）＝（１１）＋（１２）</t>
  </si>
  <si>
    <t>基本金取崩額（１４）</t>
  </si>
  <si>
    <t>その他の積立金取崩額（１５）</t>
  </si>
  <si>
    <t>その他の積立金積立額（１６）</t>
  </si>
  <si>
    <t>次期繰越活動増減差額（１７）＝（１３）＋（１４）＋（１５）－（１６）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</si>
</sst>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0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38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2" xfId="2" applyFont="1" applyBorder="1" applyAlignment="1">
      <alignment horizontal="left" vertical="top" shrinkToFit="1"/>
    </xf>
    <xf numFmtId="176" fontId="9" fillId="0" borderId="2" xfId="2" applyNumberFormat="1" applyFont="1" applyBorder="1" applyAlignment="1" applyProtection="1">
      <alignment vertical="top" shrinkToFit="1"/>
      <protection locked="0"/>
    </xf>
    <xf numFmtId="176" fontId="9" fillId="0" borderId="2" xfId="0" applyNumberFormat="1" applyFont="1" applyBorder="1" applyProtection="1">
      <alignment vertical="center"/>
      <protection locked="0"/>
    </xf>
    <xf numFmtId="0" fontId="7" fillId="0" borderId="3" xfId="2" applyFont="1" applyBorder="1" applyAlignment="1">
      <alignment horizontal="left" vertical="top" shrinkToFit="1"/>
    </xf>
    <xf numFmtId="176" fontId="9" fillId="0" borderId="3" xfId="2" applyNumberFormat="1" applyFont="1" applyBorder="1" applyAlignment="1" applyProtection="1">
      <alignment vertical="top" shrinkToFit="1"/>
      <protection locked="0"/>
    </xf>
    <xf numFmtId="176" fontId="9" fillId="0" borderId="3" xfId="0" applyNumberFormat="1" applyFont="1" applyBorder="1" applyProtection="1">
      <alignment vertical="center"/>
      <protection locked="0"/>
    </xf>
    <xf numFmtId="176" fontId="9" fillId="0" borderId="4" xfId="0" applyNumberFormat="1" applyFont="1" applyBorder="1" applyProtection="1">
      <alignment vertical="center"/>
      <protection locked="0"/>
    </xf>
    <xf numFmtId="0" fontId="7" fillId="0" borderId="1" xfId="2" applyFont="1" applyBorder="1" applyAlignment="1">
      <alignment horizontal="left" vertical="top" shrinkToFit="1"/>
    </xf>
    <xf numFmtId="176" fontId="9" fillId="0" borderId="1" xfId="2" applyNumberFormat="1" applyFont="1" applyBorder="1" applyAlignment="1" applyProtection="1">
      <alignment vertical="top" shrinkToFit="1"/>
      <protection locked="0"/>
    </xf>
    <xf numFmtId="176" fontId="9" fillId="0" borderId="1" xfId="0" applyNumberFormat="1" applyFont="1" applyBorder="1" applyProtection="1">
      <alignment vertical="center"/>
      <protection locked="0"/>
    </xf>
    <xf numFmtId="0" fontId="7" fillId="0" borderId="5" xfId="2" applyFont="1" applyBorder="1" applyAlignment="1">
      <alignment vertical="center"/>
    </xf>
    <xf numFmtId="0" fontId="7" fillId="0" borderId="6" xfId="2" applyFont="1" applyBorder="1" applyAlignment="1">
      <alignment vertical="center" shrinkToFit="1"/>
    </xf>
    <xf numFmtId="176" fontId="9" fillId="0" borderId="6" xfId="2" applyNumberFormat="1" applyFont="1" applyBorder="1" applyAlignment="1" applyProtection="1">
      <alignment vertical="center" shrinkToFit="1"/>
      <protection locked="0"/>
    </xf>
    <xf numFmtId="0" fontId="7" fillId="0" borderId="7" xfId="2" applyFont="1" applyBorder="1" applyAlignment="1">
      <alignment vertical="center" shrinkToFit="1"/>
    </xf>
    <xf numFmtId="176" fontId="9" fillId="0" borderId="7" xfId="2" applyNumberFormat="1" applyFont="1" applyBorder="1" applyAlignment="1" applyProtection="1">
      <alignment vertical="center" shrinkToFit="1"/>
      <protection locked="0"/>
    </xf>
    <xf numFmtId="0" fontId="7" fillId="0" borderId="8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10" xfId="2" applyFont="1" applyBorder="1" applyAlignment="1">
      <alignment horizontal="left" vertical="top" shrinkToFit="1"/>
    </xf>
    <xf numFmtId="176" fontId="9" fillId="0" borderId="10" xfId="2" applyNumberFormat="1" applyFont="1" applyBorder="1" applyAlignment="1" applyProtection="1">
      <alignment vertical="top" shrinkToFit="1"/>
      <protection locked="0"/>
    </xf>
    <xf numFmtId="0" fontId="7" fillId="0" borderId="5" xfId="2" applyFont="1" applyBorder="1">
      <alignment horizontal="left" vertical="top"/>
    </xf>
    <xf numFmtId="0" fontId="7" fillId="0" borderId="6" xfId="2" applyFont="1" applyBorder="1" applyAlignment="1">
      <alignment horizontal="left" vertical="top" shrinkToFit="1"/>
    </xf>
    <xf numFmtId="176" fontId="9" fillId="0" borderId="6" xfId="2" applyNumberFormat="1" applyFont="1" applyBorder="1" applyAlignment="1" applyProtection="1">
      <alignment vertical="top" shrinkToFit="1"/>
      <protection locked="0"/>
    </xf>
    <xf numFmtId="0" fontId="7" fillId="0" borderId="2" xfId="2" applyFont="1" applyBorder="1" applyAlignment="1">
      <alignment vertical="center" textRotation="255" shrinkToFit="1"/>
    </xf>
    <xf numFmtId="0" fontId="7" fillId="0" borderId="3" xfId="2" applyFont="1" applyBorder="1" applyAlignment="1">
      <alignment vertical="center" textRotation="255" shrinkToFit="1"/>
    </xf>
    <xf numFmtId="0" fontId="7" fillId="0" borderId="4" xfId="2" applyFont="1" applyBorder="1" applyAlignment="1">
      <alignment vertical="center" textRotation="255" shrinkToFit="1"/>
    </xf>
    <xf numFmtId="0" fontId="7" fillId="0" borderId="2" xfId="2" applyFont="1" applyBorder="1" applyAlignment="1">
      <alignment horizontal="left" vertical="center" textRotation="255"/>
    </xf>
    <xf numFmtId="0" fontId="7" fillId="0" borderId="3" xfId="2" applyFont="1" applyBorder="1" applyAlignment="1">
      <alignment horizontal="left" vertical="center" textRotation="255"/>
    </xf>
    <xf numFmtId="0" fontId="7" fillId="0" borderId="4" xfId="2" applyFont="1" applyBorder="1" applyAlignment="1">
      <alignment horizontal="left" vertical="center" textRotation="255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  <protection locked="0"/>
    </xf>
    <xf numFmtId="0" fontId="7" fillId="0" borderId="1" xfId="1" applyFont="1" applyBorder="1" applyAlignment="1">
      <alignment horizontal="center" vertical="center" shrinkToFit="1"/>
    </xf>
  </cellXfs>
  <cellStyles count="3">
    <cellStyle name="標準" xfId="0" builtinId="0"/>
    <cellStyle name="標準 2" xfId="2" xr:uid="{1105C36D-4B74-4172-908C-DDE9AC994D44}"/>
    <cellStyle name="標準 3" xfId="1" xr:uid="{E7491E49-4606-4149-B07D-0C40987EEA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CD946-32F6-4471-8663-D6469C6B9E71}">
  <sheetPr>
    <pageSetUpPr fitToPage="1"/>
  </sheetPr>
  <dimension ref="B2:G71"/>
  <sheetViews>
    <sheetView showGridLines="0" tabSelected="1" topLeftCell="A40" zoomScale="70" zoomScaleNormal="70" workbookViewId="0">
      <selection activeCell="D60" sqref="D60"/>
    </sheetView>
  </sheetViews>
  <sheetFormatPr defaultRowHeight="14.4" x14ac:dyDescent="0.2"/>
  <cols>
    <col min="1" max="3" width="3" customWidth="1"/>
    <col min="4" max="4" width="62" customWidth="1"/>
    <col min="5" max="7" width="21.296875" customWidth="1"/>
  </cols>
  <sheetData>
    <row r="2" spans="2:7" ht="22.8" x14ac:dyDescent="0.2">
      <c r="B2" s="1"/>
      <c r="C2" s="1"/>
      <c r="D2" s="1"/>
      <c r="E2" s="2"/>
      <c r="F2" s="2"/>
      <c r="G2" s="3" t="s">
        <v>0</v>
      </c>
    </row>
    <row r="3" spans="2:7" ht="22.8" x14ac:dyDescent="0.2">
      <c r="B3" s="35" t="s">
        <v>1</v>
      </c>
      <c r="C3" s="35"/>
      <c r="D3" s="35"/>
      <c r="E3" s="35"/>
      <c r="F3" s="35"/>
      <c r="G3" s="35"/>
    </row>
    <row r="4" spans="2:7" x14ac:dyDescent="0.2">
      <c r="B4" s="4"/>
      <c r="C4" s="4"/>
      <c r="D4" s="4"/>
      <c r="E4" s="4"/>
      <c r="F4" s="4"/>
      <c r="G4" s="2"/>
    </row>
    <row r="5" spans="2:7" ht="22.8" x14ac:dyDescent="0.2">
      <c r="B5" s="36" t="s">
        <v>2</v>
      </c>
      <c r="C5" s="36"/>
      <c r="D5" s="36"/>
      <c r="E5" s="36"/>
      <c r="F5" s="36"/>
      <c r="G5" s="36"/>
    </row>
    <row r="6" spans="2:7" ht="15" x14ac:dyDescent="0.2">
      <c r="B6" s="5"/>
      <c r="C6" s="5"/>
      <c r="D6" s="5"/>
      <c r="E6" s="5"/>
      <c r="F6" s="2"/>
      <c r="G6" s="5" t="s">
        <v>3</v>
      </c>
    </row>
    <row r="7" spans="2:7" x14ac:dyDescent="0.2">
      <c r="B7" s="37" t="s">
        <v>4</v>
      </c>
      <c r="C7" s="37"/>
      <c r="D7" s="37"/>
      <c r="E7" s="6" t="s">
        <v>5</v>
      </c>
      <c r="F7" s="6" t="s">
        <v>6</v>
      </c>
      <c r="G7" s="6" t="s">
        <v>7</v>
      </c>
    </row>
    <row r="8" spans="2:7" x14ac:dyDescent="0.2">
      <c r="B8" s="32" t="s">
        <v>8</v>
      </c>
      <c r="C8" s="32" t="s">
        <v>9</v>
      </c>
      <c r="D8" s="7" t="s">
        <v>10</v>
      </c>
      <c r="E8" s="8">
        <v>1305143319</v>
      </c>
      <c r="F8" s="9">
        <v>1312441730</v>
      </c>
      <c r="G8" s="8">
        <f t="shared" ref="G8:G39" si="0">(E8-F8)+0</f>
        <v>-7298411</v>
      </c>
    </row>
    <row r="9" spans="2:7" x14ac:dyDescent="0.2">
      <c r="B9" s="33"/>
      <c r="C9" s="33"/>
      <c r="D9" s="10" t="s">
        <v>11</v>
      </c>
      <c r="E9" s="11">
        <v>222254716</v>
      </c>
      <c r="F9" s="12">
        <v>214321731</v>
      </c>
      <c r="G9" s="11">
        <f t="shared" si="0"/>
        <v>7932985</v>
      </c>
    </row>
    <row r="10" spans="2:7" x14ac:dyDescent="0.2">
      <c r="B10" s="33"/>
      <c r="C10" s="33"/>
      <c r="D10" s="10" t="s">
        <v>12</v>
      </c>
      <c r="E10" s="11">
        <v>1234333035</v>
      </c>
      <c r="F10" s="12">
        <v>1250106203</v>
      </c>
      <c r="G10" s="11">
        <f t="shared" si="0"/>
        <v>-15773168</v>
      </c>
    </row>
    <row r="11" spans="2:7" x14ac:dyDescent="0.2">
      <c r="B11" s="33"/>
      <c r="C11" s="33"/>
      <c r="D11" s="10" t="s">
        <v>13</v>
      </c>
      <c r="E11" s="11">
        <v>0</v>
      </c>
      <c r="F11" s="12">
        <v>0</v>
      </c>
      <c r="G11" s="11">
        <f t="shared" si="0"/>
        <v>0</v>
      </c>
    </row>
    <row r="12" spans="2:7" x14ac:dyDescent="0.2">
      <c r="B12" s="33"/>
      <c r="C12" s="33"/>
      <c r="D12" s="10" t="s">
        <v>14</v>
      </c>
      <c r="E12" s="11">
        <v>21880000</v>
      </c>
      <c r="F12" s="12">
        <v>0</v>
      </c>
      <c r="G12" s="11">
        <f t="shared" si="0"/>
        <v>21880000</v>
      </c>
    </row>
    <row r="13" spans="2:7" x14ac:dyDescent="0.2">
      <c r="B13" s="33"/>
      <c r="C13" s="33"/>
      <c r="D13" s="10" t="s">
        <v>15</v>
      </c>
      <c r="E13" s="11">
        <v>8264540</v>
      </c>
      <c r="F13" s="12">
        <v>7187826</v>
      </c>
      <c r="G13" s="11">
        <f t="shared" si="0"/>
        <v>1076714</v>
      </c>
    </row>
    <row r="14" spans="2:7" x14ac:dyDescent="0.2">
      <c r="B14" s="33"/>
      <c r="C14" s="33"/>
      <c r="D14" s="10" t="s">
        <v>16</v>
      </c>
      <c r="E14" s="11">
        <v>1625000</v>
      </c>
      <c r="F14" s="12">
        <v>2398000</v>
      </c>
      <c r="G14" s="11">
        <f t="shared" si="0"/>
        <v>-773000</v>
      </c>
    </row>
    <row r="15" spans="2:7" x14ac:dyDescent="0.2">
      <c r="B15" s="33"/>
      <c r="C15" s="33"/>
      <c r="D15" s="10" t="s">
        <v>17</v>
      </c>
      <c r="E15" s="11">
        <v>0</v>
      </c>
      <c r="F15" s="13">
        <v>0</v>
      </c>
      <c r="G15" s="11">
        <f t="shared" si="0"/>
        <v>0</v>
      </c>
    </row>
    <row r="16" spans="2:7" x14ac:dyDescent="0.2">
      <c r="B16" s="33"/>
      <c r="C16" s="34"/>
      <c r="D16" s="14" t="s">
        <v>18</v>
      </c>
      <c r="E16" s="15">
        <f>(+E8+E9+E10+E11+E12+E13+E14+E15)+0</f>
        <v>2793500610</v>
      </c>
      <c r="F16" s="16">
        <f>(+F8+F9+F10+F11+F12+F13+F14+F15)+0</f>
        <v>2786455490</v>
      </c>
      <c r="G16" s="15">
        <f t="shared" si="0"/>
        <v>7045120</v>
      </c>
    </row>
    <row r="17" spans="2:7" x14ac:dyDescent="0.2">
      <c r="B17" s="33"/>
      <c r="C17" s="32" t="s">
        <v>19</v>
      </c>
      <c r="D17" s="10" t="s">
        <v>20</v>
      </c>
      <c r="E17" s="11">
        <v>1944415974</v>
      </c>
      <c r="F17" s="9">
        <v>1908280424</v>
      </c>
      <c r="G17" s="11">
        <f t="shared" si="0"/>
        <v>36135550</v>
      </c>
    </row>
    <row r="18" spans="2:7" x14ac:dyDescent="0.2">
      <c r="B18" s="33"/>
      <c r="C18" s="33"/>
      <c r="D18" s="10" t="s">
        <v>21</v>
      </c>
      <c r="E18" s="11">
        <v>409010863</v>
      </c>
      <c r="F18" s="12">
        <v>376437205</v>
      </c>
      <c r="G18" s="11">
        <f t="shared" si="0"/>
        <v>32573658</v>
      </c>
    </row>
    <row r="19" spans="2:7" x14ac:dyDescent="0.2">
      <c r="B19" s="33"/>
      <c r="C19" s="33"/>
      <c r="D19" s="10" t="s">
        <v>22</v>
      </c>
      <c r="E19" s="11">
        <v>247989064</v>
      </c>
      <c r="F19" s="12">
        <v>242525904</v>
      </c>
      <c r="G19" s="11">
        <f t="shared" si="0"/>
        <v>5463160</v>
      </c>
    </row>
    <row r="20" spans="2:7" x14ac:dyDescent="0.2">
      <c r="B20" s="33"/>
      <c r="C20" s="33"/>
      <c r="D20" s="10" t="s">
        <v>23</v>
      </c>
      <c r="E20" s="11">
        <v>3780405</v>
      </c>
      <c r="F20" s="12">
        <v>3184959</v>
      </c>
      <c r="G20" s="11">
        <f t="shared" si="0"/>
        <v>595446</v>
      </c>
    </row>
    <row r="21" spans="2:7" x14ac:dyDescent="0.2">
      <c r="B21" s="33"/>
      <c r="C21" s="33"/>
      <c r="D21" s="10" t="s">
        <v>24</v>
      </c>
      <c r="E21" s="11">
        <v>209420035</v>
      </c>
      <c r="F21" s="12">
        <v>201178449</v>
      </c>
      <c r="G21" s="11">
        <f t="shared" si="0"/>
        <v>8241586</v>
      </c>
    </row>
    <row r="22" spans="2:7" x14ac:dyDescent="0.2">
      <c r="B22" s="33"/>
      <c r="C22" s="33"/>
      <c r="D22" s="10" t="s">
        <v>25</v>
      </c>
      <c r="E22" s="11">
        <v>-116473207</v>
      </c>
      <c r="F22" s="12">
        <v>-118027400</v>
      </c>
      <c r="G22" s="11">
        <f t="shared" si="0"/>
        <v>1554193</v>
      </c>
    </row>
    <row r="23" spans="2:7" x14ac:dyDescent="0.2">
      <c r="B23" s="33"/>
      <c r="C23" s="33"/>
      <c r="D23" s="10" t="s">
        <v>26</v>
      </c>
      <c r="E23" s="11">
        <v>0</v>
      </c>
      <c r="F23" s="12">
        <v>0</v>
      </c>
      <c r="G23" s="11">
        <f t="shared" si="0"/>
        <v>0</v>
      </c>
    </row>
    <row r="24" spans="2:7" x14ac:dyDescent="0.2">
      <c r="B24" s="33"/>
      <c r="C24" s="33"/>
      <c r="D24" s="10" t="s">
        <v>27</v>
      </c>
      <c r="E24" s="11">
        <v>0</v>
      </c>
      <c r="F24" s="12">
        <v>0</v>
      </c>
      <c r="G24" s="11">
        <f t="shared" si="0"/>
        <v>0</v>
      </c>
    </row>
    <row r="25" spans="2:7" x14ac:dyDescent="0.2">
      <c r="B25" s="33"/>
      <c r="C25" s="33"/>
      <c r="D25" s="10" t="s">
        <v>28</v>
      </c>
      <c r="E25" s="11">
        <v>441170</v>
      </c>
      <c r="F25" s="12">
        <v>0</v>
      </c>
      <c r="G25" s="11">
        <f t="shared" si="0"/>
        <v>441170</v>
      </c>
    </row>
    <row r="26" spans="2:7" x14ac:dyDescent="0.2">
      <c r="B26" s="33"/>
      <c r="C26" s="33"/>
      <c r="D26" s="10" t="s">
        <v>29</v>
      </c>
      <c r="E26" s="11">
        <v>2972344</v>
      </c>
      <c r="F26" s="12">
        <v>0</v>
      </c>
      <c r="G26" s="11">
        <f t="shared" si="0"/>
        <v>2972344</v>
      </c>
    </row>
    <row r="27" spans="2:7" x14ac:dyDescent="0.2">
      <c r="B27" s="33"/>
      <c r="C27" s="33"/>
      <c r="D27" s="10" t="s">
        <v>30</v>
      </c>
      <c r="E27" s="11">
        <v>0</v>
      </c>
      <c r="F27" s="13">
        <v>0</v>
      </c>
      <c r="G27" s="11">
        <f t="shared" si="0"/>
        <v>0</v>
      </c>
    </row>
    <row r="28" spans="2:7" x14ac:dyDescent="0.2">
      <c r="B28" s="33"/>
      <c r="C28" s="34"/>
      <c r="D28" s="14" t="s">
        <v>31</v>
      </c>
      <c r="E28" s="15">
        <f>(+E17+E18+E19+E20+E21+E22+E23+E24+E25+E26+E27)+0</f>
        <v>2701556648</v>
      </c>
      <c r="F28" s="16">
        <f>(+F17+F18+F19+F20+F21+F22+F23+F24+F25+F26+F27)+0</f>
        <v>2613579541</v>
      </c>
      <c r="G28" s="15">
        <f t="shared" si="0"/>
        <v>87977107</v>
      </c>
    </row>
    <row r="29" spans="2:7" x14ac:dyDescent="0.2">
      <c r="B29" s="34"/>
      <c r="C29" s="17" t="s">
        <v>32</v>
      </c>
      <c r="D29" s="18"/>
      <c r="E29" s="19">
        <f>( +E16 - E28)+0</f>
        <v>91943962</v>
      </c>
      <c r="F29" s="16">
        <f>( +F16 - F28)+0</f>
        <v>172875949</v>
      </c>
      <c r="G29" s="19">
        <f t="shared" si="0"/>
        <v>-80931987</v>
      </c>
    </row>
    <row r="30" spans="2:7" x14ac:dyDescent="0.2">
      <c r="B30" s="32" t="s">
        <v>33</v>
      </c>
      <c r="C30" s="32" t="s">
        <v>9</v>
      </c>
      <c r="D30" s="10" t="s">
        <v>34</v>
      </c>
      <c r="E30" s="11">
        <v>0</v>
      </c>
      <c r="F30" s="9">
        <v>0</v>
      </c>
      <c r="G30" s="11">
        <f t="shared" si="0"/>
        <v>0</v>
      </c>
    </row>
    <row r="31" spans="2:7" x14ac:dyDescent="0.2">
      <c r="B31" s="33"/>
      <c r="C31" s="33"/>
      <c r="D31" s="10" t="s">
        <v>35</v>
      </c>
      <c r="E31" s="11">
        <v>78805</v>
      </c>
      <c r="F31" s="12">
        <v>80710</v>
      </c>
      <c r="G31" s="11">
        <f t="shared" si="0"/>
        <v>-1905</v>
      </c>
    </row>
    <row r="32" spans="2:7" x14ac:dyDescent="0.2">
      <c r="B32" s="33"/>
      <c r="C32" s="33"/>
      <c r="D32" s="10" t="s">
        <v>36</v>
      </c>
      <c r="E32" s="11">
        <v>0</v>
      </c>
      <c r="F32" s="12">
        <v>0</v>
      </c>
      <c r="G32" s="11">
        <f t="shared" si="0"/>
        <v>0</v>
      </c>
    </row>
    <row r="33" spans="2:7" x14ac:dyDescent="0.2">
      <c r="B33" s="33"/>
      <c r="C33" s="33"/>
      <c r="D33" s="10" t="s">
        <v>37</v>
      </c>
      <c r="E33" s="11">
        <v>0</v>
      </c>
      <c r="F33" s="12">
        <v>0</v>
      </c>
      <c r="G33" s="11">
        <f t="shared" si="0"/>
        <v>0</v>
      </c>
    </row>
    <row r="34" spans="2:7" x14ac:dyDescent="0.2">
      <c r="B34" s="33"/>
      <c r="C34" s="33"/>
      <c r="D34" s="10" t="s">
        <v>38</v>
      </c>
      <c r="E34" s="11">
        <v>0</v>
      </c>
      <c r="F34" s="12">
        <v>0</v>
      </c>
      <c r="G34" s="11">
        <f t="shared" si="0"/>
        <v>0</v>
      </c>
    </row>
    <row r="35" spans="2:7" x14ac:dyDescent="0.2">
      <c r="B35" s="33"/>
      <c r="C35" s="33"/>
      <c r="D35" s="10" t="s">
        <v>39</v>
      </c>
      <c r="E35" s="11">
        <v>0</v>
      </c>
      <c r="F35" s="12">
        <v>0</v>
      </c>
      <c r="G35" s="11">
        <f t="shared" si="0"/>
        <v>0</v>
      </c>
    </row>
    <row r="36" spans="2:7" x14ac:dyDescent="0.2">
      <c r="B36" s="33"/>
      <c r="C36" s="33"/>
      <c r="D36" s="10" t="s">
        <v>40</v>
      </c>
      <c r="E36" s="11">
        <v>0</v>
      </c>
      <c r="F36" s="12">
        <v>0</v>
      </c>
      <c r="G36" s="11">
        <f t="shared" si="0"/>
        <v>0</v>
      </c>
    </row>
    <row r="37" spans="2:7" x14ac:dyDescent="0.2">
      <c r="B37" s="33"/>
      <c r="C37" s="33"/>
      <c r="D37" s="10" t="s">
        <v>41</v>
      </c>
      <c r="E37" s="11">
        <v>8168364</v>
      </c>
      <c r="F37" s="13">
        <v>5990711</v>
      </c>
      <c r="G37" s="11">
        <f t="shared" si="0"/>
        <v>2177653</v>
      </c>
    </row>
    <row r="38" spans="2:7" x14ac:dyDescent="0.2">
      <c r="B38" s="33"/>
      <c r="C38" s="34"/>
      <c r="D38" s="14" t="s">
        <v>42</v>
      </c>
      <c r="E38" s="15">
        <f>(+E30+E31+E32+E33+E34+E35+E36+E37)+0</f>
        <v>8247169</v>
      </c>
      <c r="F38" s="16">
        <f>(+F30+F31+F32+F33+F34+F35+F36+F37)+0</f>
        <v>6071421</v>
      </c>
      <c r="G38" s="15">
        <f t="shared" si="0"/>
        <v>2175748</v>
      </c>
    </row>
    <row r="39" spans="2:7" x14ac:dyDescent="0.2">
      <c r="B39" s="33"/>
      <c r="C39" s="32" t="s">
        <v>19</v>
      </c>
      <c r="D39" s="10" t="s">
        <v>43</v>
      </c>
      <c r="E39" s="11">
        <v>8518002</v>
      </c>
      <c r="F39" s="9">
        <v>10281281</v>
      </c>
      <c r="G39" s="11">
        <f t="shared" si="0"/>
        <v>-1763279</v>
      </c>
    </row>
    <row r="40" spans="2:7" x14ac:dyDescent="0.2">
      <c r="B40" s="33"/>
      <c r="C40" s="33"/>
      <c r="D40" s="10" t="s">
        <v>44</v>
      </c>
      <c r="E40" s="11">
        <v>0</v>
      </c>
      <c r="F40" s="12">
        <v>0</v>
      </c>
      <c r="G40" s="11">
        <f t="shared" ref="G40:G69" si="1">(E40-F40)+0</f>
        <v>0</v>
      </c>
    </row>
    <row r="41" spans="2:7" x14ac:dyDescent="0.2">
      <c r="B41" s="33"/>
      <c r="C41" s="33"/>
      <c r="D41" s="10" t="s">
        <v>45</v>
      </c>
      <c r="E41" s="11">
        <v>0</v>
      </c>
      <c r="F41" s="12">
        <v>0</v>
      </c>
      <c r="G41" s="11">
        <f t="shared" si="1"/>
        <v>0</v>
      </c>
    </row>
    <row r="42" spans="2:7" x14ac:dyDescent="0.2">
      <c r="B42" s="33"/>
      <c r="C42" s="33"/>
      <c r="D42" s="10" t="s">
        <v>46</v>
      </c>
      <c r="E42" s="11">
        <v>0</v>
      </c>
      <c r="F42" s="12">
        <v>0</v>
      </c>
      <c r="G42" s="11">
        <f t="shared" si="1"/>
        <v>0</v>
      </c>
    </row>
    <row r="43" spans="2:7" x14ac:dyDescent="0.2">
      <c r="B43" s="33"/>
      <c r="C43" s="33"/>
      <c r="D43" s="10" t="s">
        <v>47</v>
      </c>
      <c r="E43" s="11">
        <v>0</v>
      </c>
      <c r="F43" s="12">
        <v>0</v>
      </c>
      <c r="G43" s="11">
        <f t="shared" si="1"/>
        <v>0</v>
      </c>
    </row>
    <row r="44" spans="2:7" x14ac:dyDescent="0.2">
      <c r="B44" s="33"/>
      <c r="C44" s="33"/>
      <c r="D44" s="10" t="s">
        <v>48</v>
      </c>
      <c r="E44" s="11">
        <v>0</v>
      </c>
      <c r="F44" s="12">
        <v>0</v>
      </c>
      <c r="G44" s="11">
        <f t="shared" si="1"/>
        <v>0</v>
      </c>
    </row>
    <row r="45" spans="2:7" x14ac:dyDescent="0.2">
      <c r="B45" s="33"/>
      <c r="C45" s="33"/>
      <c r="D45" s="10" t="s">
        <v>49</v>
      </c>
      <c r="E45" s="11">
        <v>2131</v>
      </c>
      <c r="F45" s="13">
        <v>0</v>
      </c>
      <c r="G45" s="11">
        <f t="shared" si="1"/>
        <v>2131</v>
      </c>
    </row>
    <row r="46" spans="2:7" x14ac:dyDescent="0.2">
      <c r="B46" s="33"/>
      <c r="C46" s="34"/>
      <c r="D46" s="14" t="s">
        <v>50</v>
      </c>
      <c r="E46" s="15">
        <f>(+E39+E40+E41+E42+E43+E44+E45)+0</f>
        <v>8520133</v>
      </c>
      <c r="F46" s="16">
        <f>(+F39+F40+F41+F42+F43+F44+F45)+0</f>
        <v>10281281</v>
      </c>
      <c r="G46" s="15">
        <f t="shared" si="1"/>
        <v>-1761148</v>
      </c>
    </row>
    <row r="47" spans="2:7" x14ac:dyDescent="0.2">
      <c r="B47" s="34"/>
      <c r="C47" s="17" t="s">
        <v>51</v>
      </c>
      <c r="D47" s="20"/>
      <c r="E47" s="21">
        <f>( +E38 - E46)+0</f>
        <v>-272964</v>
      </c>
      <c r="F47" s="16">
        <f>( +F38 - F46)+0</f>
        <v>-4209860</v>
      </c>
      <c r="G47" s="21">
        <f t="shared" si="1"/>
        <v>3936896</v>
      </c>
    </row>
    <row r="48" spans="2:7" x14ac:dyDescent="0.2">
      <c r="B48" s="17" t="s">
        <v>52</v>
      </c>
      <c r="C48" s="22"/>
      <c r="D48" s="18"/>
      <c r="E48" s="19">
        <f>( +E29 +E47)+0</f>
        <v>91670998</v>
      </c>
      <c r="F48" s="16">
        <f>( +F29 +F47)+0</f>
        <v>168666089</v>
      </c>
      <c r="G48" s="19">
        <f t="shared" si="1"/>
        <v>-76995091</v>
      </c>
    </row>
    <row r="49" spans="2:7" x14ac:dyDescent="0.2">
      <c r="B49" s="32" t="s">
        <v>53</v>
      </c>
      <c r="C49" s="32" t="s">
        <v>9</v>
      </c>
      <c r="D49" s="10" t="s">
        <v>54</v>
      </c>
      <c r="E49" s="11">
        <v>21670000</v>
      </c>
      <c r="F49" s="9">
        <v>223179000</v>
      </c>
      <c r="G49" s="11">
        <f t="shared" si="1"/>
        <v>-201509000</v>
      </c>
    </row>
    <row r="50" spans="2:7" x14ac:dyDescent="0.2">
      <c r="B50" s="33"/>
      <c r="C50" s="33"/>
      <c r="D50" s="10" t="s">
        <v>55</v>
      </c>
      <c r="E50" s="11">
        <v>0</v>
      </c>
      <c r="F50" s="12">
        <v>0</v>
      </c>
      <c r="G50" s="11">
        <f t="shared" si="1"/>
        <v>0</v>
      </c>
    </row>
    <row r="51" spans="2:7" x14ac:dyDescent="0.2">
      <c r="B51" s="33"/>
      <c r="C51" s="33"/>
      <c r="D51" s="10" t="s">
        <v>56</v>
      </c>
      <c r="E51" s="11">
        <v>0</v>
      </c>
      <c r="F51" s="12">
        <v>0</v>
      </c>
      <c r="G51" s="11">
        <f t="shared" si="1"/>
        <v>0</v>
      </c>
    </row>
    <row r="52" spans="2:7" x14ac:dyDescent="0.2">
      <c r="B52" s="33"/>
      <c r="C52" s="33"/>
      <c r="D52" s="10" t="s">
        <v>57</v>
      </c>
      <c r="E52" s="11">
        <v>0</v>
      </c>
      <c r="F52" s="12">
        <v>0</v>
      </c>
      <c r="G52" s="11">
        <f t="shared" si="1"/>
        <v>0</v>
      </c>
    </row>
    <row r="53" spans="2:7" x14ac:dyDescent="0.2">
      <c r="B53" s="33"/>
      <c r="C53" s="33"/>
      <c r="D53" s="10" t="s">
        <v>58</v>
      </c>
      <c r="E53" s="11">
        <v>4830519</v>
      </c>
      <c r="F53" s="12">
        <v>74989</v>
      </c>
      <c r="G53" s="11">
        <f t="shared" si="1"/>
        <v>4755530</v>
      </c>
    </row>
    <row r="54" spans="2:7" x14ac:dyDescent="0.2">
      <c r="B54" s="33"/>
      <c r="C54" s="33"/>
      <c r="D54" s="10" t="s">
        <v>59</v>
      </c>
      <c r="E54" s="11">
        <v>977701</v>
      </c>
      <c r="F54" s="13">
        <v>0</v>
      </c>
      <c r="G54" s="11">
        <f t="shared" si="1"/>
        <v>977701</v>
      </c>
    </row>
    <row r="55" spans="2:7" x14ac:dyDescent="0.2">
      <c r="B55" s="33"/>
      <c r="C55" s="34"/>
      <c r="D55" s="14" t="s">
        <v>60</v>
      </c>
      <c r="E55" s="15">
        <f>(+E49+E50+E51+E52+E53+E54)+0</f>
        <v>27478220</v>
      </c>
      <c r="F55" s="16">
        <f t="shared" ref="F55:G55" si="2">(+F49+F50+F51+F52+F53+F54)+0</f>
        <v>223253989</v>
      </c>
      <c r="G55" s="15">
        <f t="shared" si="2"/>
        <v>-195775769</v>
      </c>
    </row>
    <row r="56" spans="2:7" x14ac:dyDescent="0.2">
      <c r="B56" s="33"/>
      <c r="C56" s="32" t="s">
        <v>19</v>
      </c>
      <c r="D56" s="10" t="s">
        <v>61</v>
      </c>
      <c r="E56" s="11">
        <v>0</v>
      </c>
      <c r="F56" s="9">
        <v>0</v>
      </c>
      <c r="G56" s="11">
        <f t="shared" si="1"/>
        <v>0</v>
      </c>
    </row>
    <row r="57" spans="2:7" x14ac:dyDescent="0.2">
      <c r="B57" s="33"/>
      <c r="C57" s="33"/>
      <c r="D57" s="10" t="s">
        <v>62</v>
      </c>
      <c r="E57" s="11">
        <v>0</v>
      </c>
      <c r="F57" s="12">
        <v>0</v>
      </c>
      <c r="G57" s="11">
        <f t="shared" si="1"/>
        <v>0</v>
      </c>
    </row>
    <row r="58" spans="2:7" x14ac:dyDescent="0.2">
      <c r="B58" s="33"/>
      <c r="C58" s="33"/>
      <c r="D58" s="10" t="s">
        <v>63</v>
      </c>
      <c r="E58" s="11">
        <v>78147254</v>
      </c>
      <c r="F58" s="12">
        <v>12862</v>
      </c>
      <c r="G58" s="11">
        <f t="shared" si="1"/>
        <v>78134392</v>
      </c>
    </row>
    <row r="59" spans="2:7" x14ac:dyDescent="0.2">
      <c r="B59" s="33"/>
      <c r="C59" s="33"/>
      <c r="D59" s="10" t="s">
        <v>64</v>
      </c>
      <c r="E59" s="11">
        <v>-1566818</v>
      </c>
      <c r="F59" s="12">
        <v>0</v>
      </c>
      <c r="G59" s="11">
        <f t="shared" si="1"/>
        <v>-1566818</v>
      </c>
    </row>
    <row r="60" spans="2:7" x14ac:dyDescent="0.2">
      <c r="B60" s="33"/>
      <c r="C60" s="33"/>
      <c r="D60" s="10" t="s">
        <v>65</v>
      </c>
      <c r="E60" s="11">
        <v>21479000</v>
      </c>
      <c r="F60" s="12">
        <v>223491223</v>
      </c>
      <c r="G60" s="11">
        <f t="shared" si="1"/>
        <v>-202012223</v>
      </c>
    </row>
    <row r="61" spans="2:7" x14ac:dyDescent="0.2">
      <c r="B61" s="33"/>
      <c r="C61" s="33"/>
      <c r="D61" s="10" t="s">
        <v>66</v>
      </c>
      <c r="E61" s="11">
        <v>0</v>
      </c>
      <c r="F61" s="12">
        <v>0</v>
      </c>
      <c r="G61" s="11">
        <f t="shared" si="1"/>
        <v>0</v>
      </c>
    </row>
    <row r="62" spans="2:7" x14ac:dyDescent="0.2">
      <c r="B62" s="33"/>
      <c r="C62" s="33"/>
      <c r="D62" s="10" t="s">
        <v>67</v>
      </c>
      <c r="E62" s="11">
        <v>0</v>
      </c>
      <c r="F62" s="13">
        <v>0</v>
      </c>
      <c r="G62" s="11">
        <f t="shared" si="1"/>
        <v>0</v>
      </c>
    </row>
    <row r="63" spans="2:7" x14ac:dyDescent="0.2">
      <c r="B63" s="33"/>
      <c r="C63" s="34"/>
      <c r="D63" s="14" t="s">
        <v>68</v>
      </c>
      <c r="E63" s="15">
        <f>(+E56+E57+E58+E59+E60+E61+E62)+0</f>
        <v>98059436</v>
      </c>
      <c r="F63" s="16">
        <f t="shared" ref="F63:G63" si="3">(+F56+F57+F58+F59+F60+F61+F62)+0</f>
        <v>223504085</v>
      </c>
      <c r="G63" s="15">
        <f t="shared" si="3"/>
        <v>-125444649</v>
      </c>
    </row>
    <row r="64" spans="2:7" x14ac:dyDescent="0.2">
      <c r="B64" s="34"/>
      <c r="C64" s="23" t="s">
        <v>69</v>
      </c>
      <c r="D64" s="24"/>
      <c r="E64" s="25">
        <f>( +E55 - E63)+0</f>
        <v>-70581216</v>
      </c>
      <c r="F64" s="16">
        <f>( +F55 - F63)+0</f>
        <v>-250096</v>
      </c>
      <c r="G64" s="25">
        <f t="shared" si="1"/>
        <v>-70331120</v>
      </c>
    </row>
    <row r="65" spans="2:7" x14ac:dyDescent="0.2">
      <c r="B65" s="17" t="s">
        <v>70</v>
      </c>
      <c r="C65" s="26"/>
      <c r="D65" s="27"/>
      <c r="E65" s="28">
        <f>( +E48 +E64)+0</f>
        <v>21089782</v>
      </c>
      <c r="F65" s="16">
        <f>( +F48 +F64)+0</f>
        <v>168415993</v>
      </c>
      <c r="G65" s="28">
        <f t="shared" si="1"/>
        <v>-147326211</v>
      </c>
    </row>
    <row r="66" spans="2:7" x14ac:dyDescent="0.2">
      <c r="B66" s="29" t="s">
        <v>71</v>
      </c>
      <c r="C66" s="26" t="s">
        <v>72</v>
      </c>
      <c r="D66" s="27"/>
      <c r="E66" s="28">
        <v>2566521328</v>
      </c>
      <c r="F66" s="16">
        <v>2353128335</v>
      </c>
      <c r="G66" s="28">
        <f t="shared" si="1"/>
        <v>213392993</v>
      </c>
    </row>
    <row r="67" spans="2:7" x14ac:dyDescent="0.2">
      <c r="B67" s="30"/>
      <c r="C67" s="26" t="s">
        <v>73</v>
      </c>
      <c r="D67" s="27"/>
      <c r="E67" s="28">
        <f>( +E65 +E66)+0</f>
        <v>2587611110</v>
      </c>
      <c r="F67" s="16">
        <f>( +F65 +F66)+0</f>
        <v>2521544328</v>
      </c>
      <c r="G67" s="28">
        <f t="shared" si="1"/>
        <v>66066782</v>
      </c>
    </row>
    <row r="68" spans="2:7" x14ac:dyDescent="0.2">
      <c r="B68" s="30"/>
      <c r="C68" s="26" t="s">
        <v>74</v>
      </c>
      <c r="D68" s="27"/>
      <c r="E68" s="28">
        <v>21190000</v>
      </c>
      <c r="F68" s="16">
        <v>0</v>
      </c>
      <c r="G68" s="28">
        <f t="shared" si="1"/>
        <v>21190000</v>
      </c>
    </row>
    <row r="69" spans="2:7" x14ac:dyDescent="0.2">
      <c r="B69" s="30"/>
      <c r="C69" s="26" t="s">
        <v>75</v>
      </c>
      <c r="D69" s="27"/>
      <c r="E69" s="28">
        <v>29225000</v>
      </c>
      <c r="F69" s="16">
        <v>165129000</v>
      </c>
      <c r="G69" s="28">
        <f t="shared" si="1"/>
        <v>-135904000</v>
      </c>
    </row>
    <row r="70" spans="2:7" x14ac:dyDescent="0.2">
      <c r="B70" s="30"/>
      <c r="C70" s="26" t="s">
        <v>76</v>
      </c>
      <c r="D70" s="27"/>
      <c r="E70" s="28">
        <v>266741000</v>
      </c>
      <c r="F70" s="16">
        <v>120152000</v>
      </c>
      <c r="G70" s="28">
        <f t="shared" ref="G70:G71" si="4">(E70-F70)+0</f>
        <v>146589000</v>
      </c>
    </row>
    <row r="71" spans="2:7" x14ac:dyDescent="0.2">
      <c r="B71" s="31"/>
      <c r="C71" s="26" t="s">
        <v>77</v>
      </c>
      <c r="D71" s="27"/>
      <c r="E71" s="28">
        <f>( +E67 +E68 +E69 - E70)+0</f>
        <v>2371285110</v>
      </c>
      <c r="F71" s="16">
        <f>( +F67 +F68 +F69 - F70)+0</f>
        <v>2566521328</v>
      </c>
      <c r="G71" s="28">
        <f t="shared" si="4"/>
        <v>-195236218</v>
      </c>
    </row>
  </sheetData>
  <mergeCells count="13">
    <mergeCell ref="B3:G3"/>
    <mergeCell ref="B5:G5"/>
    <mergeCell ref="B7:D7"/>
    <mergeCell ref="B8:B29"/>
    <mergeCell ref="C8:C16"/>
    <mergeCell ref="C17:C28"/>
    <mergeCell ref="B66:B71"/>
    <mergeCell ref="B30:B47"/>
    <mergeCell ref="C30:C38"/>
    <mergeCell ref="C39:C46"/>
    <mergeCell ref="B49:B64"/>
    <mergeCell ref="C49:C55"/>
    <mergeCell ref="C56:C63"/>
  </mergeCells>
  <phoneticPr fontId="1"/>
  <pageMargins left="0.7" right="0.7" top="0.75" bottom="0.75" header="0.3" footer="0.3"/>
  <pageSetup paperSize="9" fitToHeight="0" orientation="portrait" r:id="rId1"/>
  <headerFooter>
    <oddHeader>&amp;L社会福祉法人　函館共愛会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第二号第一様式</vt:lpstr>
      <vt:lpstr>第二号第一様式!Print_Titles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DCL07</dc:creator>
  <cp:lastModifiedBy>DCL07</cp:lastModifiedBy>
  <dcterms:created xsi:type="dcterms:W3CDTF">2023-05-17T02:28:59Z</dcterms:created>
  <dcterms:modified xsi:type="dcterms:W3CDTF">2023-05-30T08:09:08Z</dcterms:modified>
</cp:coreProperties>
</file>