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075" windowHeight="10935"/>
  </bookViews>
  <sheets>
    <sheet name="事業活動計算書" sheetId="1" r:id="rId1"/>
  </sheets>
  <calcPr calcId="145621"/>
</workbook>
</file>

<file path=xl/calcChain.xml><?xml version="1.0" encoding="utf-8"?>
<calcChain xmlns="http://schemas.openxmlformats.org/spreadsheetml/2006/main">
  <c r="G49" i="1" l="1"/>
  <c r="G48" i="1"/>
  <c r="G47" i="1"/>
  <c r="G45" i="1"/>
  <c r="G42" i="1"/>
  <c r="F42" i="1"/>
  <c r="E42" i="1"/>
  <c r="G41" i="1"/>
  <c r="G40" i="1"/>
  <c r="G39" i="1"/>
  <c r="G38" i="1"/>
  <c r="G37" i="1"/>
  <c r="G36" i="1"/>
  <c r="G35" i="1"/>
  <c r="F34" i="1"/>
  <c r="F43" i="1" s="1"/>
  <c r="E34" i="1"/>
  <c r="G34" i="1" s="1"/>
  <c r="G33" i="1"/>
  <c r="G32" i="1"/>
  <c r="G31" i="1"/>
  <c r="G30" i="1"/>
  <c r="G29" i="1"/>
  <c r="G28" i="1"/>
  <c r="G27" i="1"/>
  <c r="G26" i="1"/>
  <c r="F23" i="1"/>
  <c r="E23" i="1"/>
  <c r="G23" i="1" s="1"/>
  <c r="G22" i="1"/>
  <c r="F21" i="1"/>
  <c r="F24" i="1" s="1"/>
  <c r="E21" i="1"/>
  <c r="E24" i="1" s="1"/>
  <c r="G20" i="1"/>
  <c r="F18" i="1"/>
  <c r="E18" i="1"/>
  <c r="G18" i="1" s="1"/>
  <c r="G17" i="1"/>
  <c r="G16" i="1"/>
  <c r="G15" i="1"/>
  <c r="G14" i="1"/>
  <c r="G13" i="1"/>
  <c r="G12" i="1"/>
  <c r="F11" i="1"/>
  <c r="F19" i="1" s="1"/>
  <c r="E11" i="1"/>
  <c r="E19" i="1" s="1"/>
  <c r="G10" i="1"/>
  <c r="G9" i="1"/>
  <c r="G8" i="1"/>
  <c r="G7" i="1"/>
  <c r="E25" i="1" l="1"/>
  <c r="G19" i="1"/>
  <c r="F25" i="1"/>
  <c r="F44" i="1" s="1"/>
  <c r="F46" i="1" s="1"/>
  <c r="F50" i="1" s="1"/>
  <c r="G24" i="1"/>
  <c r="G11" i="1"/>
  <c r="G21" i="1"/>
  <c r="E43" i="1"/>
  <c r="G43" i="1" s="1"/>
  <c r="G25" i="1" l="1"/>
  <c r="E44" i="1"/>
  <c r="E46" i="1" l="1"/>
  <c r="G44" i="1"/>
  <c r="E50" i="1" l="1"/>
  <c r="G50" i="1" s="1"/>
  <c r="G46" i="1"/>
</calcChain>
</file>

<file path=xl/sharedStrings.xml><?xml version="1.0" encoding="utf-8"?>
<sst xmlns="http://schemas.openxmlformats.org/spreadsheetml/2006/main" count="62" uniqueCount="58">
  <si>
    <t>事　業　活　動　計　算　書</t>
    <rPh sb="0" eb="1">
      <t>コト</t>
    </rPh>
    <rPh sb="2" eb="3">
      <t>ギョウ</t>
    </rPh>
    <rPh sb="4" eb="5">
      <t>カツ</t>
    </rPh>
    <rPh sb="6" eb="7">
      <t>ドウ</t>
    </rPh>
    <rPh sb="8" eb="9">
      <t>ケイ</t>
    </rPh>
    <rPh sb="10" eb="11">
      <t>サン</t>
    </rPh>
    <rPh sb="12" eb="13">
      <t>ショ</t>
    </rPh>
    <phoneticPr fontId="2"/>
  </si>
  <si>
    <t>(自)　平成２８年４月１日　　　　(至)　平成２９年３月３１日</t>
    <rPh sb="1" eb="2">
      <t>ジ</t>
    </rPh>
    <rPh sb="4" eb="6">
      <t>ヘイセイ</t>
    </rPh>
    <rPh sb="8" eb="9">
      <t>ネン</t>
    </rPh>
    <rPh sb="10" eb="11">
      <t>ツキ</t>
    </rPh>
    <rPh sb="12" eb="13">
      <t>ニチ</t>
    </rPh>
    <rPh sb="18" eb="19">
      <t>イタル</t>
    </rPh>
    <rPh sb="21" eb="23">
      <t>ヘイセイ</t>
    </rPh>
    <rPh sb="25" eb="26">
      <t>ネン</t>
    </rPh>
    <rPh sb="27" eb="28">
      <t>ツキ</t>
    </rPh>
    <rPh sb="30" eb="31">
      <t>ニチ</t>
    </rPh>
    <phoneticPr fontId="2"/>
  </si>
  <si>
    <t>法人名　　社会福祉法人　三　吉</t>
    <rPh sb="0" eb="2">
      <t>ホウジン</t>
    </rPh>
    <rPh sb="2" eb="3">
      <t>メイ</t>
    </rPh>
    <rPh sb="5" eb="7">
      <t>シャカイ</t>
    </rPh>
    <rPh sb="7" eb="9">
      <t>フクシ</t>
    </rPh>
    <rPh sb="9" eb="11">
      <t>ホウジン</t>
    </rPh>
    <rPh sb="12" eb="13">
      <t>サン</t>
    </rPh>
    <rPh sb="14" eb="15">
      <t>キチ</t>
    </rPh>
    <phoneticPr fontId="2"/>
  </si>
  <si>
    <t>（単位：円）</t>
    <rPh sb="1" eb="3">
      <t>タンイ</t>
    </rPh>
    <rPh sb="4" eb="5">
      <t>エン</t>
    </rPh>
    <phoneticPr fontId="2"/>
  </si>
  <si>
    <t>勘定科目</t>
  </si>
  <si>
    <t xml:space="preserve">当年度実績 </t>
    <rPh sb="0" eb="3">
      <t>トウネンド</t>
    </rPh>
    <rPh sb="3" eb="5">
      <t>ジッセキ</t>
    </rPh>
    <phoneticPr fontId="2"/>
  </si>
  <si>
    <t>前年度実績</t>
    <rPh sb="3" eb="5">
      <t>ジッセキ</t>
    </rPh>
    <phoneticPr fontId="2"/>
  </si>
  <si>
    <t>増　減</t>
  </si>
  <si>
    <t>サービス活動増減の部</t>
    <phoneticPr fontId="2"/>
  </si>
  <si>
    <t>収益</t>
    <rPh sb="0" eb="2">
      <t>シュウエキ</t>
    </rPh>
    <phoneticPr fontId="2"/>
  </si>
  <si>
    <t>保育事業収益</t>
  </si>
  <si>
    <t>公益事業収益</t>
  </si>
  <si>
    <t>経常経費寄附金収益</t>
  </si>
  <si>
    <t>その他の収益</t>
  </si>
  <si>
    <t>サービス活動収益計(1)</t>
  </si>
  <si>
    <t>費用</t>
    <rPh sb="0" eb="2">
      <t>ヒヨウ</t>
    </rPh>
    <phoneticPr fontId="2"/>
  </si>
  <si>
    <t>人件費</t>
  </si>
  <si>
    <t>事業費</t>
  </si>
  <si>
    <t>事務費</t>
  </si>
  <si>
    <t>減価償却費</t>
  </si>
  <si>
    <t>国庫補助金等特別積立金取崩額</t>
  </si>
  <si>
    <t>退職給付引当金繰入</t>
  </si>
  <si>
    <t>サービス活動費用計(2)</t>
  </si>
  <si>
    <t>サービス活動増減差額(3)=(1)-(2)</t>
  </si>
  <si>
    <t>増減の部
サービス活動外</t>
    <phoneticPr fontId="2"/>
  </si>
  <si>
    <t>受取利息配当金収益</t>
  </si>
  <si>
    <t>サービス活動外収益計(4)</t>
  </si>
  <si>
    <t>支払利息</t>
  </si>
  <si>
    <t>サービス活動外費用計(5)</t>
  </si>
  <si>
    <t>サービス活動外増減差額(6)=(4)-(5)</t>
  </si>
  <si>
    <t>経常増減差額(7)=(3)+(6)</t>
  </si>
  <si>
    <t>特別増減の部</t>
    <phoneticPr fontId="2"/>
  </si>
  <si>
    <t>施設整備等資金振替収益</t>
  </si>
  <si>
    <t>施設整備等寄附金収益</t>
  </si>
  <si>
    <t>固定資産売却益</t>
  </si>
  <si>
    <t>事業区分間繰入金収益</t>
  </si>
  <si>
    <t>拠点区分間繰入金収益</t>
  </si>
  <si>
    <t>サービス区分間繰入金収益</t>
  </si>
  <si>
    <t>退職給付引当金戻入収益</t>
  </si>
  <si>
    <t>その他の特別収益</t>
  </si>
  <si>
    <t>特別収益計(8)</t>
  </si>
  <si>
    <t>資産評価損</t>
  </si>
  <si>
    <t>固定資産売却損・処分損</t>
  </si>
  <si>
    <t>国庫補助金等特別積立金積立額</t>
  </si>
  <si>
    <t>事業区分間繰入金費用</t>
  </si>
  <si>
    <t>拠点区分間繰入金費用</t>
  </si>
  <si>
    <t>サービス区分間繰入金費用</t>
  </si>
  <si>
    <t>その他の損失</t>
  </si>
  <si>
    <t>特別費用計(9)</t>
  </si>
  <si>
    <t>特別増減差額(10)=(8)-(9)</t>
  </si>
  <si>
    <t>当期活動増減差額(11)=(7)+(10)</t>
  </si>
  <si>
    <t>　　差額の部
　繰越活動増減</t>
    <rPh sb="12" eb="14">
      <t>ゾウゲン</t>
    </rPh>
    <phoneticPr fontId="2"/>
  </si>
  <si>
    <t>前期繰越活動増減差額(12)</t>
  </si>
  <si>
    <t>当期末繰越活動増減差額(13)=(11)+(12)</t>
  </si>
  <si>
    <t>基本金取崩額(14)</t>
  </si>
  <si>
    <t>その他の積立金取崩額(15)</t>
  </si>
  <si>
    <t>その他の積立金積立額(16)</t>
  </si>
  <si>
    <t>次期繰越活動増減差額(17)=(13)+(14)+(15)-(16)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</si>
</sst>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7" xfId="0" applyFill="1" applyBorder="1" applyAlignment="1">
      <alignment horizontal="center" vertical="center" textRotation="255" shrinkToFit="1"/>
    </xf>
    <xf numFmtId="0" fontId="0" fillId="0" borderId="8" xfId="0" applyFill="1" applyBorder="1"/>
    <xf numFmtId="176" fontId="0" fillId="0" borderId="9" xfId="0" applyNumberFormat="1" applyFill="1" applyBorder="1"/>
    <xf numFmtId="176" fontId="0" fillId="0" borderId="8" xfId="0" applyNumberFormat="1" applyFill="1" applyBorder="1"/>
    <xf numFmtId="176" fontId="0" fillId="0" borderId="10" xfId="0" applyNumberFormat="1" applyFill="1" applyBorder="1"/>
    <xf numFmtId="0" fontId="0" fillId="0" borderId="11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3" xfId="0" applyFill="1" applyBorder="1"/>
    <xf numFmtId="176" fontId="0" fillId="0" borderId="14" xfId="0" applyNumberFormat="1" applyFill="1" applyBorder="1"/>
    <xf numFmtId="176" fontId="0" fillId="0" borderId="15" xfId="0" applyNumberFormat="1" applyFill="1" applyBorder="1"/>
    <xf numFmtId="176" fontId="0" fillId="0" borderId="16" xfId="0" applyNumberFormat="1" applyFill="1" applyBorder="1"/>
    <xf numFmtId="0" fontId="0" fillId="0" borderId="17" xfId="0" applyFill="1" applyBorder="1" applyAlignment="1">
      <alignment horizontal="center" vertical="center" textRotation="255" shrinkToFit="1"/>
    </xf>
    <xf numFmtId="0" fontId="0" fillId="2" borderId="18" xfId="0" applyFill="1" applyBorder="1" applyAlignment="1"/>
    <xf numFmtId="176" fontId="0" fillId="2" borderId="19" xfId="0" applyNumberFormat="1" applyFill="1" applyBorder="1"/>
    <xf numFmtId="176" fontId="0" fillId="2" borderId="20" xfId="0" applyNumberFormat="1" applyFill="1" applyBorder="1"/>
    <xf numFmtId="176" fontId="0" fillId="2" borderId="18" xfId="0" applyNumberFormat="1" applyFill="1" applyBorder="1"/>
    <xf numFmtId="0" fontId="0" fillId="0" borderId="21" xfId="0" applyFill="1" applyBorder="1" applyAlignment="1">
      <alignment horizontal="center" vertical="center" textRotation="255" shrinkToFit="1"/>
    </xf>
    <xf numFmtId="0" fontId="0" fillId="0" borderId="22" xfId="0" applyFill="1" applyBorder="1"/>
    <xf numFmtId="176" fontId="0" fillId="0" borderId="23" xfId="0" applyNumberFormat="1" applyFill="1" applyBorder="1"/>
    <xf numFmtId="176" fontId="0" fillId="0" borderId="24" xfId="0" applyNumberFormat="1" applyFill="1" applyBorder="1"/>
    <xf numFmtId="176" fontId="0" fillId="0" borderId="25" xfId="0" applyNumberFormat="1" applyFill="1" applyBorder="1"/>
    <xf numFmtId="0" fontId="0" fillId="0" borderId="26" xfId="0" applyFill="1" applyBorder="1" applyAlignment="1">
      <alignment horizontal="center" vertical="center" textRotation="255" shrinkToFi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176" fontId="0" fillId="2" borderId="29" xfId="0" applyNumberFormat="1" applyFill="1" applyBorder="1"/>
    <xf numFmtId="176" fontId="0" fillId="2" borderId="30" xfId="0" applyNumberFormat="1" applyFill="1" applyBorder="1"/>
    <xf numFmtId="176" fontId="0" fillId="2" borderId="31" xfId="0" applyNumberFormat="1" applyFill="1" applyBorder="1"/>
    <xf numFmtId="0" fontId="5" fillId="0" borderId="6" xfId="0" applyFont="1" applyFill="1" applyBorder="1" applyAlignment="1">
      <alignment horizontal="center" vertical="center" textRotation="255" wrapText="1"/>
    </xf>
    <xf numFmtId="0" fontId="0" fillId="0" borderId="7" xfId="0" applyFill="1" applyBorder="1" applyAlignment="1">
      <alignment horizontal="center" vertical="center" textRotation="255"/>
    </xf>
    <xf numFmtId="0" fontId="0" fillId="0" borderId="32" xfId="0" applyFill="1" applyBorder="1"/>
    <xf numFmtId="176" fontId="0" fillId="0" borderId="33" xfId="0" applyNumberFormat="1" applyFill="1" applyBorder="1"/>
    <xf numFmtId="0" fontId="5" fillId="0" borderId="11" xfId="0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/>
    </xf>
    <xf numFmtId="0" fontId="0" fillId="0" borderId="34" xfId="0" applyFill="1" applyBorder="1"/>
    <xf numFmtId="176" fontId="0" fillId="0" borderId="35" xfId="0" applyNumberFormat="1" applyFill="1" applyBorder="1"/>
    <xf numFmtId="176" fontId="0" fillId="0" borderId="36" xfId="0" applyNumberFormat="1" applyFill="1" applyBorder="1"/>
    <xf numFmtId="176" fontId="0" fillId="0" borderId="37" xfId="0" applyNumberFormat="1" applyFill="1" applyBorder="1"/>
    <xf numFmtId="0" fontId="5" fillId="0" borderId="26" xfId="0" applyFont="1" applyFill="1" applyBorder="1" applyAlignment="1">
      <alignment horizontal="center" vertical="center" textRotation="255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6" fontId="0" fillId="2" borderId="4" xfId="0" applyNumberFormat="1" applyFill="1" applyBorder="1"/>
    <xf numFmtId="176" fontId="0" fillId="2" borderId="5" xfId="0" applyNumberFormat="1" applyFill="1" applyBorder="1"/>
    <xf numFmtId="176" fontId="0" fillId="2" borderId="3" xfId="0" applyNumberFormat="1" applyFill="1" applyBorder="1"/>
    <xf numFmtId="0" fontId="0" fillId="0" borderId="38" xfId="0" applyFill="1" applyBorder="1" applyAlignment="1">
      <alignment horizontal="center" vertical="center" textRotation="255" shrinkToFit="1"/>
    </xf>
    <xf numFmtId="0" fontId="0" fillId="0" borderId="39" xfId="0" applyFill="1" applyBorder="1" applyAlignment="1">
      <alignment horizontal="center" vertical="center" textRotation="255" shrinkToFit="1"/>
    </xf>
    <xf numFmtId="0" fontId="0" fillId="0" borderId="40" xfId="0" applyFill="1" applyBorder="1" applyAlignment="1">
      <alignment horizontal="center" vertical="center" textRotation="255" shrinkToFit="1"/>
    </xf>
    <xf numFmtId="0" fontId="0" fillId="2" borderId="20" xfId="0" applyFill="1" applyBorder="1" applyAlignment="1"/>
    <xf numFmtId="176" fontId="0" fillId="2" borderId="41" xfId="0" applyNumberFormat="1" applyFill="1" applyBorder="1"/>
    <xf numFmtId="176" fontId="0" fillId="2" borderId="42" xfId="0" applyNumberFormat="1" applyFill="1" applyBorder="1"/>
    <xf numFmtId="176" fontId="0" fillId="2" borderId="43" xfId="0" applyNumberFormat="1" applyFill="1" applyBorder="1"/>
    <xf numFmtId="0" fontId="0" fillId="0" borderId="34" xfId="0" applyFill="1" applyBorder="1" applyAlignment="1"/>
    <xf numFmtId="0" fontId="0" fillId="0" borderId="44" xfId="0" applyFont="1" applyFill="1" applyBorder="1" applyAlignment="1">
      <alignment horizontal="center" vertical="top" textRotation="255" wrapText="1" shrinkToFit="1"/>
    </xf>
    <xf numFmtId="0" fontId="0" fillId="0" borderId="45" xfId="0" applyFont="1" applyFill="1" applyBorder="1" applyAlignment="1">
      <alignment horizontal="center" vertical="top" textRotation="255" wrapText="1" shrinkToFit="1"/>
    </xf>
    <xf numFmtId="0" fontId="0" fillId="0" borderId="8" xfId="0" applyFill="1" applyBorder="1" applyAlignment="1">
      <alignment horizontal="center" shrinkToFit="1"/>
    </xf>
    <xf numFmtId="0" fontId="0" fillId="0" borderId="46" xfId="0" applyFont="1" applyFill="1" applyBorder="1" applyAlignment="1">
      <alignment horizontal="center" vertical="top" textRotation="255" wrapText="1" shrinkToFit="1"/>
    </xf>
    <xf numFmtId="0" fontId="0" fillId="0" borderId="47" xfId="0" applyFont="1" applyFill="1" applyBorder="1" applyAlignment="1">
      <alignment horizontal="center" vertical="top" textRotation="255" wrapText="1" shrinkToFit="1"/>
    </xf>
    <xf numFmtId="0" fontId="0" fillId="2" borderId="15" xfId="0" applyFill="1" applyBorder="1" applyAlignment="1">
      <alignment shrinkToFit="1"/>
    </xf>
    <xf numFmtId="176" fontId="0" fillId="2" borderId="14" xfId="0" applyNumberFormat="1" applyFill="1" applyBorder="1"/>
    <xf numFmtId="176" fontId="0" fillId="2" borderId="15" xfId="0" applyNumberFormat="1" applyFill="1" applyBorder="1"/>
    <xf numFmtId="176" fontId="0" fillId="2" borderId="16" xfId="0" applyNumberFormat="1" applyFill="1" applyBorder="1"/>
    <xf numFmtId="0" fontId="0" fillId="0" borderId="15" xfId="0" applyFill="1" applyBorder="1" applyAlignment="1">
      <alignment horizontal="center" shrinkToFit="1"/>
    </xf>
    <xf numFmtId="0" fontId="0" fillId="0" borderId="48" xfId="0" applyFont="1" applyFill="1" applyBorder="1" applyAlignment="1">
      <alignment horizontal="center" vertical="top" textRotation="255" wrapText="1" shrinkToFit="1"/>
    </xf>
    <xf numFmtId="0" fontId="0" fillId="0" borderId="49" xfId="0" applyFont="1" applyFill="1" applyBorder="1" applyAlignment="1">
      <alignment horizontal="center" vertical="top" textRotation="255" wrapText="1" shrinkToFit="1"/>
    </xf>
    <xf numFmtId="0" fontId="0" fillId="2" borderId="50" xfId="0" applyFill="1" applyBorder="1" applyAlignment="1">
      <alignment shrinkToFit="1"/>
    </xf>
    <xf numFmtId="176" fontId="0" fillId="2" borderId="51" xfId="0" applyNumberFormat="1" applyFill="1" applyBorder="1"/>
    <xf numFmtId="176" fontId="0" fillId="2" borderId="50" xfId="0" applyNumberFormat="1" applyFill="1" applyBorder="1"/>
    <xf numFmtId="176" fontId="0" fillId="2" borderId="52" xfId="0" applyNumberFormat="1" applyFill="1" applyBorder="1"/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0"/>
  <sheetViews>
    <sheetView tabSelected="1" topLeftCell="A17" zoomScaleNormal="100" zoomScaleSheetLayoutView="90" workbookViewId="0">
      <selection activeCell="G54" sqref="G54"/>
    </sheetView>
  </sheetViews>
  <sheetFormatPr defaultRowHeight="13.5" outlineLevelRow="1"/>
  <cols>
    <col min="1" max="1" width="2.75" style="1" customWidth="1"/>
    <col min="2" max="2" width="4.875" style="1" customWidth="1"/>
    <col min="3" max="3" width="3.75" style="1" customWidth="1"/>
    <col min="4" max="4" width="37.375" style="1" customWidth="1"/>
    <col min="5" max="7" width="15.625" style="1" customWidth="1"/>
    <col min="8" max="16384" width="9" style="1"/>
  </cols>
  <sheetData>
    <row r="2" spans="2:7" ht="21">
      <c r="D2" s="2" t="s">
        <v>0</v>
      </c>
      <c r="E2" s="2"/>
      <c r="F2" s="2"/>
      <c r="G2" s="2"/>
    </row>
    <row r="3" spans="2:7" ht="24.75" customHeight="1">
      <c r="D3" s="3" t="s">
        <v>1</v>
      </c>
      <c r="E3" s="3"/>
      <c r="F3" s="3"/>
      <c r="G3" s="3"/>
    </row>
    <row r="4" spans="2:7" ht="18" customHeight="1">
      <c r="B4" s="4"/>
      <c r="G4" s="5"/>
    </row>
    <row r="5" spans="2:7" ht="18" thickBot="1">
      <c r="B5" s="4" t="s">
        <v>2</v>
      </c>
      <c r="G5" s="5" t="s">
        <v>3</v>
      </c>
    </row>
    <row r="6" spans="2:7" ht="20.100000000000001" customHeight="1" thickBot="1">
      <c r="B6" s="6" t="s">
        <v>4</v>
      </c>
      <c r="C6" s="7"/>
      <c r="D6" s="8"/>
      <c r="E6" s="9" t="s">
        <v>5</v>
      </c>
      <c r="F6" s="10" t="s">
        <v>6</v>
      </c>
      <c r="G6" s="11" t="s">
        <v>7</v>
      </c>
    </row>
    <row r="7" spans="2:7" ht="20.100000000000001" customHeight="1">
      <c r="B7" s="12" t="s">
        <v>8</v>
      </c>
      <c r="C7" s="13" t="s">
        <v>9</v>
      </c>
      <c r="D7" s="14" t="s">
        <v>10</v>
      </c>
      <c r="E7" s="15">
        <v>325149650</v>
      </c>
      <c r="F7" s="16">
        <v>306117450</v>
      </c>
      <c r="G7" s="17">
        <f t="shared" ref="G7:G50" si="0">E7-F7</f>
        <v>19032200</v>
      </c>
    </row>
    <row r="8" spans="2:7" ht="20.100000000000001" customHeight="1">
      <c r="B8" s="18"/>
      <c r="C8" s="19"/>
      <c r="D8" s="20" t="s">
        <v>11</v>
      </c>
      <c r="E8" s="21">
        <v>176808309</v>
      </c>
      <c r="F8" s="22">
        <v>199617354</v>
      </c>
      <c r="G8" s="23">
        <f t="shared" si="0"/>
        <v>-22809045</v>
      </c>
    </row>
    <row r="9" spans="2:7" ht="20.100000000000001" customHeight="1">
      <c r="B9" s="18"/>
      <c r="C9" s="19"/>
      <c r="D9" s="20" t="s">
        <v>12</v>
      </c>
      <c r="E9" s="21">
        <v>210000</v>
      </c>
      <c r="F9" s="22">
        <v>220000</v>
      </c>
      <c r="G9" s="23">
        <f t="shared" si="0"/>
        <v>-10000</v>
      </c>
    </row>
    <row r="10" spans="2:7" ht="20.100000000000001" customHeight="1">
      <c r="B10" s="18"/>
      <c r="C10" s="19"/>
      <c r="D10" s="20" t="s">
        <v>13</v>
      </c>
      <c r="E10" s="21">
        <v>7168032</v>
      </c>
      <c r="F10" s="22">
        <v>8679036</v>
      </c>
      <c r="G10" s="23">
        <f t="shared" si="0"/>
        <v>-1511004</v>
      </c>
    </row>
    <row r="11" spans="2:7" ht="20.100000000000001" customHeight="1">
      <c r="B11" s="18"/>
      <c r="C11" s="24"/>
      <c r="D11" s="25" t="s">
        <v>14</v>
      </c>
      <c r="E11" s="26">
        <f>SUM(E7:E10)</f>
        <v>509335991</v>
      </c>
      <c r="F11" s="27">
        <f>SUM(F7:F10)</f>
        <v>514633840</v>
      </c>
      <c r="G11" s="28">
        <f t="shared" si="0"/>
        <v>-5297849</v>
      </c>
    </row>
    <row r="12" spans="2:7" ht="20.100000000000001" customHeight="1">
      <c r="B12" s="18"/>
      <c r="C12" s="29" t="s">
        <v>15</v>
      </c>
      <c r="D12" s="30" t="s">
        <v>16</v>
      </c>
      <c r="E12" s="31">
        <v>388766319</v>
      </c>
      <c r="F12" s="32">
        <v>376716786</v>
      </c>
      <c r="G12" s="33">
        <f t="shared" si="0"/>
        <v>12049533</v>
      </c>
    </row>
    <row r="13" spans="2:7" ht="20.100000000000001" customHeight="1">
      <c r="B13" s="18"/>
      <c r="C13" s="19"/>
      <c r="D13" s="20" t="s">
        <v>17</v>
      </c>
      <c r="E13" s="21">
        <v>43333530</v>
      </c>
      <c r="F13" s="22">
        <v>43757353</v>
      </c>
      <c r="G13" s="23">
        <f t="shared" si="0"/>
        <v>-423823</v>
      </c>
    </row>
    <row r="14" spans="2:7" ht="20.100000000000001" customHeight="1">
      <c r="B14" s="18"/>
      <c r="C14" s="19"/>
      <c r="D14" s="20" t="s">
        <v>18</v>
      </c>
      <c r="E14" s="21">
        <v>80430219</v>
      </c>
      <c r="F14" s="22">
        <v>79851944</v>
      </c>
      <c r="G14" s="23">
        <f t="shared" si="0"/>
        <v>578275</v>
      </c>
    </row>
    <row r="15" spans="2:7" ht="20.100000000000001" customHeight="1">
      <c r="B15" s="18"/>
      <c r="C15" s="19"/>
      <c r="D15" s="20" t="s">
        <v>19</v>
      </c>
      <c r="E15" s="21">
        <v>34319797</v>
      </c>
      <c r="F15" s="22">
        <v>34369817</v>
      </c>
      <c r="G15" s="23">
        <f t="shared" si="0"/>
        <v>-50020</v>
      </c>
    </row>
    <row r="16" spans="2:7" ht="20.100000000000001" customHeight="1">
      <c r="B16" s="18"/>
      <c r="C16" s="19"/>
      <c r="D16" s="20" t="s">
        <v>20</v>
      </c>
      <c r="E16" s="21">
        <v>-2379062</v>
      </c>
      <c r="F16" s="22">
        <v>-2386732</v>
      </c>
      <c r="G16" s="23">
        <f t="shared" si="0"/>
        <v>7670</v>
      </c>
    </row>
    <row r="17" spans="2:7" ht="20.100000000000001" customHeight="1">
      <c r="B17" s="18"/>
      <c r="C17" s="19"/>
      <c r="D17" s="20" t="s">
        <v>21</v>
      </c>
      <c r="E17" s="21">
        <v>1026000</v>
      </c>
      <c r="F17" s="22">
        <v>1052000</v>
      </c>
      <c r="G17" s="23">
        <f t="shared" si="0"/>
        <v>-26000</v>
      </c>
    </row>
    <row r="18" spans="2:7" ht="20.100000000000001" customHeight="1">
      <c r="B18" s="18"/>
      <c r="C18" s="24"/>
      <c r="D18" s="25" t="s">
        <v>22</v>
      </c>
      <c r="E18" s="26">
        <f>SUM(E12:E17)</f>
        <v>545496803</v>
      </c>
      <c r="F18" s="27">
        <f>SUM(F12:F17)</f>
        <v>533361168</v>
      </c>
      <c r="G18" s="28">
        <f t="shared" si="0"/>
        <v>12135635</v>
      </c>
    </row>
    <row r="19" spans="2:7" ht="20.100000000000001" customHeight="1" thickBot="1">
      <c r="B19" s="34"/>
      <c r="C19" s="35" t="s">
        <v>23</v>
      </c>
      <c r="D19" s="36"/>
      <c r="E19" s="37">
        <f>E11-E18</f>
        <v>-36160812</v>
      </c>
      <c r="F19" s="38">
        <f>F11-F18</f>
        <v>-18727328</v>
      </c>
      <c r="G19" s="39">
        <f t="shared" si="0"/>
        <v>-17433484</v>
      </c>
    </row>
    <row r="20" spans="2:7" ht="20.100000000000001" customHeight="1">
      <c r="B20" s="40" t="s">
        <v>24</v>
      </c>
      <c r="C20" s="41" t="s">
        <v>9</v>
      </c>
      <c r="D20" s="42" t="s">
        <v>25</v>
      </c>
      <c r="E20" s="15">
        <v>153351</v>
      </c>
      <c r="F20" s="16">
        <v>192484</v>
      </c>
      <c r="G20" s="43">
        <f t="shared" si="0"/>
        <v>-39133</v>
      </c>
    </row>
    <row r="21" spans="2:7" ht="20.100000000000001" customHeight="1">
      <c r="B21" s="44"/>
      <c r="C21" s="45"/>
      <c r="D21" s="25" t="s">
        <v>26</v>
      </c>
      <c r="E21" s="26">
        <f>E20</f>
        <v>153351</v>
      </c>
      <c r="F21" s="27">
        <f>F20</f>
        <v>192484</v>
      </c>
      <c r="G21" s="28">
        <f t="shared" si="0"/>
        <v>-39133</v>
      </c>
    </row>
    <row r="22" spans="2:7" ht="20.100000000000001" customHeight="1">
      <c r="B22" s="44"/>
      <c r="C22" s="29" t="s">
        <v>15</v>
      </c>
      <c r="D22" s="46" t="s">
        <v>27</v>
      </c>
      <c r="E22" s="47">
        <v>0</v>
      </c>
      <c r="F22" s="48">
        <v>0</v>
      </c>
      <c r="G22" s="49">
        <f t="shared" si="0"/>
        <v>0</v>
      </c>
    </row>
    <row r="23" spans="2:7" ht="20.100000000000001" customHeight="1">
      <c r="B23" s="44"/>
      <c r="C23" s="24"/>
      <c r="D23" s="25" t="s">
        <v>28</v>
      </c>
      <c r="E23" s="26">
        <f>E22</f>
        <v>0</v>
      </c>
      <c r="F23" s="27">
        <f>F22</f>
        <v>0</v>
      </c>
      <c r="G23" s="28">
        <f t="shared" si="0"/>
        <v>0</v>
      </c>
    </row>
    <row r="24" spans="2:7" ht="20.100000000000001" customHeight="1" thickBot="1">
      <c r="B24" s="50"/>
      <c r="C24" s="35" t="s">
        <v>29</v>
      </c>
      <c r="D24" s="36"/>
      <c r="E24" s="37">
        <f>E21-E23</f>
        <v>153351</v>
      </c>
      <c r="F24" s="38">
        <f>F21-F23</f>
        <v>192484</v>
      </c>
      <c r="G24" s="39">
        <f t="shared" si="0"/>
        <v>-39133</v>
      </c>
    </row>
    <row r="25" spans="2:7" ht="20.100000000000001" customHeight="1" thickBot="1">
      <c r="B25" s="51" t="s">
        <v>30</v>
      </c>
      <c r="C25" s="52"/>
      <c r="D25" s="53"/>
      <c r="E25" s="54">
        <f>E19+E24</f>
        <v>-36007461</v>
      </c>
      <c r="F25" s="55">
        <f>F19+F24</f>
        <v>-18534844</v>
      </c>
      <c r="G25" s="56">
        <f t="shared" si="0"/>
        <v>-17472617</v>
      </c>
    </row>
    <row r="26" spans="2:7" ht="20.100000000000001" customHeight="1">
      <c r="B26" s="12" t="s">
        <v>31</v>
      </c>
      <c r="C26" s="57" t="s">
        <v>9</v>
      </c>
      <c r="D26" s="42" t="s">
        <v>32</v>
      </c>
      <c r="E26" s="15">
        <v>0</v>
      </c>
      <c r="F26" s="16">
        <v>0</v>
      </c>
      <c r="G26" s="43">
        <f t="shared" si="0"/>
        <v>0</v>
      </c>
    </row>
    <row r="27" spans="2:7" ht="20.100000000000001" hidden="1" customHeight="1" outlineLevel="1">
      <c r="B27" s="18"/>
      <c r="C27" s="58"/>
      <c r="D27" s="20" t="s">
        <v>33</v>
      </c>
      <c r="E27" s="21">
        <v>0</v>
      </c>
      <c r="F27" s="22">
        <v>0</v>
      </c>
      <c r="G27" s="23">
        <f t="shared" si="0"/>
        <v>0</v>
      </c>
    </row>
    <row r="28" spans="2:7" ht="20.100000000000001" hidden="1" customHeight="1" outlineLevel="1">
      <c r="B28" s="18"/>
      <c r="C28" s="58"/>
      <c r="D28" s="20" t="s">
        <v>34</v>
      </c>
      <c r="E28" s="21">
        <v>0</v>
      </c>
      <c r="F28" s="22">
        <v>0</v>
      </c>
      <c r="G28" s="23">
        <f t="shared" si="0"/>
        <v>0</v>
      </c>
    </row>
    <row r="29" spans="2:7" ht="20.100000000000001" hidden="1" customHeight="1" outlineLevel="1" collapsed="1">
      <c r="B29" s="18"/>
      <c r="C29" s="58"/>
      <c r="D29" s="20" t="s">
        <v>35</v>
      </c>
      <c r="E29" s="21">
        <v>0</v>
      </c>
      <c r="F29" s="22">
        <v>0</v>
      </c>
      <c r="G29" s="23">
        <f t="shared" si="0"/>
        <v>0</v>
      </c>
    </row>
    <row r="30" spans="2:7" ht="20.100000000000001" hidden="1" customHeight="1" outlineLevel="1">
      <c r="B30" s="18"/>
      <c r="C30" s="58"/>
      <c r="D30" s="20" t="s">
        <v>36</v>
      </c>
      <c r="E30" s="21">
        <v>0</v>
      </c>
      <c r="F30" s="22">
        <v>0</v>
      </c>
      <c r="G30" s="23">
        <f t="shared" si="0"/>
        <v>0</v>
      </c>
    </row>
    <row r="31" spans="2:7" ht="20.100000000000001" hidden="1" customHeight="1" outlineLevel="1">
      <c r="B31" s="18"/>
      <c r="C31" s="58"/>
      <c r="D31" s="20" t="s">
        <v>37</v>
      </c>
      <c r="E31" s="21">
        <v>0</v>
      </c>
      <c r="F31" s="22">
        <v>0</v>
      </c>
      <c r="G31" s="23">
        <f t="shared" si="0"/>
        <v>0</v>
      </c>
    </row>
    <row r="32" spans="2:7" ht="20.100000000000001" customHeight="1" collapsed="1">
      <c r="B32" s="18"/>
      <c r="C32" s="58"/>
      <c r="D32" s="20" t="s">
        <v>38</v>
      </c>
      <c r="E32" s="21">
        <v>203000</v>
      </c>
      <c r="F32" s="22">
        <v>1508000</v>
      </c>
      <c r="G32" s="23">
        <f t="shared" si="0"/>
        <v>-1305000</v>
      </c>
    </row>
    <row r="33" spans="2:7" ht="20.100000000000001" customHeight="1">
      <c r="B33" s="18"/>
      <c r="C33" s="58"/>
      <c r="D33" s="20" t="s">
        <v>39</v>
      </c>
      <c r="E33" s="21">
        <v>0</v>
      </c>
      <c r="F33" s="22">
        <v>0</v>
      </c>
      <c r="G33" s="23">
        <f t="shared" si="0"/>
        <v>0</v>
      </c>
    </row>
    <row r="34" spans="2:7" ht="20.100000000000001" customHeight="1">
      <c r="B34" s="18"/>
      <c r="C34" s="59"/>
      <c r="D34" s="60" t="s">
        <v>40</v>
      </c>
      <c r="E34" s="61">
        <f>SUM(E26:E33)</f>
        <v>203000</v>
      </c>
      <c r="F34" s="62">
        <f>SUM(F26:F33)</f>
        <v>1508000</v>
      </c>
      <c r="G34" s="63">
        <f t="shared" si="0"/>
        <v>-1305000</v>
      </c>
    </row>
    <row r="35" spans="2:7" ht="20.100000000000001" customHeight="1">
      <c r="B35" s="18"/>
      <c r="C35" s="29" t="s">
        <v>15</v>
      </c>
      <c r="D35" s="64" t="s">
        <v>41</v>
      </c>
      <c r="E35" s="47">
        <v>12300000</v>
      </c>
      <c r="F35" s="48">
        <v>0</v>
      </c>
      <c r="G35" s="49">
        <f t="shared" si="0"/>
        <v>12300000</v>
      </c>
    </row>
    <row r="36" spans="2:7" ht="20.100000000000001" customHeight="1">
      <c r="B36" s="18"/>
      <c r="C36" s="19"/>
      <c r="D36" s="30" t="s">
        <v>42</v>
      </c>
      <c r="E36" s="31">
        <v>2116802</v>
      </c>
      <c r="F36" s="32">
        <v>6</v>
      </c>
      <c r="G36" s="33">
        <f t="shared" si="0"/>
        <v>2116796</v>
      </c>
    </row>
    <row r="37" spans="2:7" ht="20.100000000000001" customHeight="1">
      <c r="B37" s="18"/>
      <c r="C37" s="19"/>
      <c r="D37" s="20" t="s">
        <v>43</v>
      </c>
      <c r="E37" s="21">
        <v>149730</v>
      </c>
      <c r="F37" s="22">
        <v>150000</v>
      </c>
      <c r="G37" s="23">
        <f t="shared" si="0"/>
        <v>-270</v>
      </c>
    </row>
    <row r="38" spans="2:7" ht="20.100000000000001" hidden="1" customHeight="1" outlineLevel="1">
      <c r="B38" s="18"/>
      <c r="C38" s="19"/>
      <c r="D38" s="20" t="s">
        <v>44</v>
      </c>
      <c r="E38" s="21">
        <v>0</v>
      </c>
      <c r="F38" s="22">
        <v>0</v>
      </c>
      <c r="G38" s="23">
        <f t="shared" si="0"/>
        <v>0</v>
      </c>
    </row>
    <row r="39" spans="2:7" ht="20.100000000000001" hidden="1" customHeight="1" outlineLevel="1">
      <c r="B39" s="18"/>
      <c r="C39" s="19"/>
      <c r="D39" s="20" t="s">
        <v>45</v>
      </c>
      <c r="E39" s="21">
        <v>0</v>
      </c>
      <c r="F39" s="22">
        <v>0</v>
      </c>
      <c r="G39" s="23">
        <f t="shared" si="0"/>
        <v>0</v>
      </c>
    </row>
    <row r="40" spans="2:7" ht="20.100000000000001" hidden="1" customHeight="1" outlineLevel="1">
      <c r="B40" s="18"/>
      <c r="C40" s="19"/>
      <c r="D40" s="20" t="s">
        <v>46</v>
      </c>
      <c r="E40" s="21">
        <v>0</v>
      </c>
      <c r="F40" s="22">
        <v>0</v>
      </c>
      <c r="G40" s="23">
        <f t="shared" si="0"/>
        <v>0</v>
      </c>
    </row>
    <row r="41" spans="2:7" ht="20.100000000000001" hidden="1" customHeight="1" outlineLevel="1">
      <c r="B41" s="18"/>
      <c r="C41" s="19"/>
      <c r="D41" s="20" t="s">
        <v>47</v>
      </c>
      <c r="E41" s="21">
        <v>0</v>
      </c>
      <c r="F41" s="22">
        <v>0</v>
      </c>
      <c r="G41" s="23">
        <f t="shared" si="0"/>
        <v>0</v>
      </c>
    </row>
    <row r="42" spans="2:7" ht="20.100000000000001" customHeight="1" collapsed="1">
      <c r="B42" s="18"/>
      <c r="C42" s="24"/>
      <c r="D42" s="25" t="s">
        <v>48</v>
      </c>
      <c r="E42" s="26">
        <f>SUM(E35:E41)</f>
        <v>14566532</v>
      </c>
      <c r="F42" s="27">
        <f>SUM(F35:F41)</f>
        <v>150006</v>
      </c>
      <c r="G42" s="28">
        <f t="shared" si="0"/>
        <v>14416526</v>
      </c>
    </row>
    <row r="43" spans="2:7" ht="20.100000000000001" customHeight="1" thickBot="1">
      <c r="B43" s="34"/>
      <c r="C43" s="35" t="s">
        <v>49</v>
      </c>
      <c r="D43" s="36"/>
      <c r="E43" s="37">
        <f>E34-E42</f>
        <v>-14363532</v>
      </c>
      <c r="F43" s="38">
        <f>F34-F42</f>
        <v>1357994</v>
      </c>
      <c r="G43" s="39">
        <f t="shared" si="0"/>
        <v>-15721526</v>
      </c>
    </row>
    <row r="44" spans="2:7" ht="20.100000000000001" customHeight="1" thickBot="1">
      <c r="B44" s="51" t="s">
        <v>50</v>
      </c>
      <c r="C44" s="52"/>
      <c r="D44" s="53"/>
      <c r="E44" s="54">
        <f>E25+E43</f>
        <v>-50370993</v>
      </c>
      <c r="F44" s="55">
        <f>F25+F43</f>
        <v>-17176850</v>
      </c>
      <c r="G44" s="56">
        <f t="shared" si="0"/>
        <v>-33194143</v>
      </c>
    </row>
    <row r="45" spans="2:7" ht="20.100000000000001" customHeight="1">
      <c r="B45" s="65" t="s">
        <v>51</v>
      </c>
      <c r="C45" s="66"/>
      <c r="D45" s="67" t="s">
        <v>52</v>
      </c>
      <c r="E45" s="15">
        <v>267244380</v>
      </c>
      <c r="F45" s="16">
        <v>284734437</v>
      </c>
      <c r="G45" s="43">
        <f t="shared" si="0"/>
        <v>-17490057</v>
      </c>
    </row>
    <row r="46" spans="2:7" ht="20.100000000000001" customHeight="1">
      <c r="B46" s="68"/>
      <c r="C46" s="69"/>
      <c r="D46" s="70" t="s">
        <v>53</v>
      </c>
      <c r="E46" s="71">
        <f>E44+E45</f>
        <v>216873387</v>
      </c>
      <c r="F46" s="72">
        <f>F44+F45</f>
        <v>267557587</v>
      </c>
      <c r="G46" s="73">
        <f t="shared" si="0"/>
        <v>-50684200</v>
      </c>
    </row>
    <row r="47" spans="2:7" ht="20.100000000000001" customHeight="1">
      <c r="B47" s="68"/>
      <c r="C47" s="69"/>
      <c r="D47" s="74" t="s">
        <v>54</v>
      </c>
      <c r="E47" s="21">
        <v>0</v>
      </c>
      <c r="F47" s="22">
        <v>0</v>
      </c>
      <c r="G47" s="23">
        <f t="shared" si="0"/>
        <v>0</v>
      </c>
    </row>
    <row r="48" spans="2:7" ht="20.100000000000001" customHeight="1">
      <c r="B48" s="68"/>
      <c r="C48" s="69"/>
      <c r="D48" s="74" t="s">
        <v>55</v>
      </c>
      <c r="E48" s="21">
        <v>11670445</v>
      </c>
      <c r="F48" s="22">
        <v>8686793</v>
      </c>
      <c r="G48" s="23">
        <f t="shared" si="0"/>
        <v>2983652</v>
      </c>
    </row>
    <row r="49" spans="2:7" ht="20.100000000000001" customHeight="1">
      <c r="B49" s="68"/>
      <c r="C49" s="69"/>
      <c r="D49" s="74" t="s">
        <v>56</v>
      </c>
      <c r="E49" s="21">
        <v>9000000</v>
      </c>
      <c r="F49" s="22">
        <v>9000000</v>
      </c>
      <c r="G49" s="23">
        <f t="shared" si="0"/>
        <v>0</v>
      </c>
    </row>
    <row r="50" spans="2:7" ht="14.25" thickBot="1">
      <c r="B50" s="75"/>
      <c r="C50" s="76"/>
      <c r="D50" s="77" t="s">
        <v>57</v>
      </c>
      <c r="E50" s="78">
        <f>E46+E48-E49+E47</f>
        <v>219543832</v>
      </c>
      <c r="F50" s="79">
        <f>F46+F48-F49+F47</f>
        <v>267244380</v>
      </c>
      <c r="G50" s="80">
        <f t="shared" si="0"/>
        <v>-47700548</v>
      </c>
    </row>
  </sheetData>
  <mergeCells count="17">
    <mergeCell ref="B44:D44"/>
    <mergeCell ref="B45:C50"/>
    <mergeCell ref="B20:B24"/>
    <mergeCell ref="C20:C21"/>
    <mergeCell ref="C22:C23"/>
    <mergeCell ref="C24:D24"/>
    <mergeCell ref="B25:D25"/>
    <mergeCell ref="B26:B43"/>
    <mergeCell ref="C26:C34"/>
    <mergeCell ref="C35:C42"/>
    <mergeCell ref="C43:D43"/>
    <mergeCell ref="D2:G2"/>
    <mergeCell ref="D3:G3"/>
    <mergeCell ref="B7:B19"/>
    <mergeCell ref="C7:C11"/>
    <mergeCell ref="C12:C18"/>
    <mergeCell ref="C19:D19"/>
  </mergeCells>
  <phoneticPr fontId="2"/>
  <printOptions horizontalCentered="1"/>
  <pageMargins left="0" right="0" top="0.39370078740157483" bottom="0" header="0.51181102362204722" footer="0.5118110236220472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事業活動計算書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MIYOSHI11</dc:creator>
  <cp:lastModifiedBy>MIYOSHI11</cp:lastModifiedBy>
  <dcterms:created xsi:type="dcterms:W3CDTF">2017-07-03T02:18:15Z</dcterms:created>
  <dcterms:modified xsi:type="dcterms:W3CDTF">2017-07-03T02:18:28Z</dcterms:modified>
</cp:coreProperties>
</file>