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376" windowHeight="8400"/>
  </bookViews>
  <sheets>
    <sheet name="資金収支" sheetId="1" r:id="rId1"/>
  </sheets>
  <calcPr calcId="145621"/>
</workbook>
</file>

<file path=xl/calcChain.xml><?xml version="1.0" encoding="utf-8"?>
<calcChain xmlns="http://schemas.openxmlformats.org/spreadsheetml/2006/main">
  <c r="H40" i="1" l="1"/>
  <c r="I40" i="1"/>
  <c r="H37" i="1"/>
  <c r="H34" i="1"/>
  <c r="I34" i="1"/>
  <c r="H33" i="1"/>
  <c r="I33" i="1"/>
  <c r="H32" i="1"/>
  <c r="I32" i="1"/>
  <c r="H31" i="1"/>
  <c r="E35" i="1"/>
  <c r="H29" i="1"/>
  <c r="I29" i="1"/>
  <c r="H28" i="1"/>
  <c r="I28" i="1"/>
  <c r="H27" i="1"/>
  <c r="I27" i="1"/>
  <c r="H26" i="1"/>
  <c r="E30" i="1"/>
  <c r="H23" i="1"/>
  <c r="H22" i="1"/>
  <c r="E24" i="1"/>
  <c r="H20" i="1"/>
  <c r="H19" i="1"/>
  <c r="E21" i="1"/>
  <c r="H16" i="1"/>
  <c r="I16" i="1"/>
  <c r="H15" i="1"/>
  <c r="I15" i="1"/>
  <c r="H14" i="1"/>
  <c r="H13" i="1"/>
  <c r="E17" i="1"/>
  <c r="H11" i="1"/>
  <c r="H10" i="1"/>
  <c r="I10" i="1"/>
  <c r="H9" i="1"/>
  <c r="H8" i="1"/>
  <c r="I8" i="1"/>
  <c r="H7" i="1"/>
  <c r="E12" i="1"/>
  <c r="E25" i="1" l="1"/>
  <c r="I24" i="1"/>
  <c r="E36" i="1"/>
  <c r="I35" i="1"/>
  <c r="E18" i="1"/>
  <c r="I9" i="1"/>
  <c r="I11" i="1"/>
  <c r="I14" i="1"/>
  <c r="I20" i="1"/>
  <c r="I23" i="1"/>
  <c r="F12" i="1"/>
  <c r="F21" i="1"/>
  <c r="F30" i="1"/>
  <c r="F35" i="1"/>
  <c r="H35" i="1" s="1"/>
  <c r="I7" i="1"/>
  <c r="I13" i="1"/>
  <c r="I19" i="1"/>
  <c r="I22" i="1"/>
  <c r="I26" i="1"/>
  <c r="I31" i="1"/>
  <c r="F17" i="1"/>
  <c r="H17" i="1" s="1"/>
  <c r="I17" i="1" s="1"/>
  <c r="F24" i="1"/>
  <c r="H24" i="1" s="1"/>
  <c r="F25" i="1" l="1"/>
  <c r="H25" i="1" s="1"/>
  <c r="H21" i="1"/>
  <c r="I21" i="1" s="1"/>
  <c r="E38" i="1"/>
  <c r="I25" i="1"/>
  <c r="F18" i="1"/>
  <c r="H12" i="1"/>
  <c r="I12" i="1" s="1"/>
  <c r="H30" i="1"/>
  <c r="I30" i="1" s="1"/>
  <c r="F36" i="1"/>
  <c r="H36" i="1" s="1"/>
  <c r="I36" i="1"/>
  <c r="F38" i="1" l="1"/>
  <c r="H18" i="1"/>
  <c r="I18" i="1" s="1"/>
  <c r="E41" i="1"/>
  <c r="H38" i="1" l="1"/>
  <c r="I38" i="1" s="1"/>
  <c r="F41" i="1"/>
  <c r="H41" i="1" s="1"/>
  <c r="I41" i="1" s="1"/>
</calcChain>
</file>

<file path=xl/sharedStrings.xml><?xml version="1.0" encoding="utf-8"?>
<sst xmlns="http://schemas.openxmlformats.org/spreadsheetml/2006/main" count="60" uniqueCount="60">
  <si>
    <t>資　金　収　支　計　算　書</t>
    <rPh sb="0" eb="1">
      <t>シ</t>
    </rPh>
    <rPh sb="2" eb="3">
      <t>キン</t>
    </rPh>
    <rPh sb="4" eb="5">
      <t>オサム</t>
    </rPh>
    <rPh sb="6" eb="7">
      <t>シ</t>
    </rPh>
    <rPh sb="8" eb="9">
      <t>ケイ</t>
    </rPh>
    <rPh sb="10" eb="11">
      <t>サン</t>
    </rPh>
    <rPh sb="12" eb="13">
      <t>ショ</t>
    </rPh>
    <phoneticPr fontId="2"/>
  </si>
  <si>
    <t>(自)　平成２９年４月１日　　　　(至)　平成３０年３月３１日</t>
    <rPh sb="1" eb="2">
      <t>ジ</t>
    </rPh>
    <rPh sb="4" eb="6">
      <t>ヘイセイ</t>
    </rPh>
    <rPh sb="8" eb="9">
      <t>ネン</t>
    </rPh>
    <rPh sb="10" eb="11">
      <t>ツキ</t>
    </rPh>
    <rPh sb="12" eb="13">
      <t>ニチ</t>
    </rPh>
    <rPh sb="18" eb="19">
      <t>イタル</t>
    </rPh>
    <rPh sb="21" eb="23">
      <t>ヘイセイ</t>
    </rPh>
    <rPh sb="25" eb="26">
      <t>ネン</t>
    </rPh>
    <rPh sb="27" eb="28">
      <t>ツキ</t>
    </rPh>
    <rPh sb="30" eb="31">
      <t>ニチ</t>
    </rPh>
    <phoneticPr fontId="2"/>
  </si>
  <si>
    <t>法人名　　社会福祉法人　三　吉</t>
    <rPh sb="0" eb="2">
      <t>ホウジン</t>
    </rPh>
    <rPh sb="2" eb="3">
      <t>メイ</t>
    </rPh>
    <rPh sb="5" eb="7">
      <t>シャカイ</t>
    </rPh>
    <rPh sb="7" eb="9">
      <t>フクシ</t>
    </rPh>
    <rPh sb="9" eb="11">
      <t>ホウジン</t>
    </rPh>
    <rPh sb="12" eb="13">
      <t>サン</t>
    </rPh>
    <rPh sb="14" eb="15">
      <t>キチ</t>
    </rPh>
    <phoneticPr fontId="2"/>
  </si>
  <si>
    <t>（単位：円）</t>
    <rPh sb="1" eb="3">
      <t>タンイ</t>
    </rPh>
    <rPh sb="4" eb="5">
      <t>エン</t>
    </rPh>
    <phoneticPr fontId="2"/>
  </si>
  <si>
    <t>勘定科目</t>
  </si>
  <si>
    <t>予　算</t>
    <rPh sb="0" eb="1">
      <t>ヨ</t>
    </rPh>
    <rPh sb="2" eb="3">
      <t>サン</t>
    </rPh>
    <phoneticPr fontId="2"/>
  </si>
  <si>
    <t xml:space="preserve">実　績 </t>
    <rPh sb="0" eb="1">
      <t>ミ</t>
    </rPh>
    <rPh sb="2" eb="3">
      <t>イサオ</t>
    </rPh>
    <phoneticPr fontId="2"/>
  </si>
  <si>
    <t>差　　異</t>
    <phoneticPr fontId="2"/>
  </si>
  <si>
    <t>事業活動による収支</t>
  </si>
  <si>
    <t>収　入</t>
    <rPh sb="0" eb="1">
      <t>オサム</t>
    </rPh>
    <rPh sb="2" eb="3">
      <t>ニュウ</t>
    </rPh>
    <phoneticPr fontId="2"/>
  </si>
  <si>
    <t>社会福祉事業収入</t>
  </si>
  <si>
    <t>①</t>
    <phoneticPr fontId="2"/>
  </si>
  <si>
    <t>公益事業収入</t>
  </si>
  <si>
    <t>経常経費寄附金収入</t>
  </si>
  <si>
    <t>受取利息配当金収入</t>
  </si>
  <si>
    <t>その他の収入</t>
  </si>
  <si>
    <t>事業活動収入計(1)</t>
  </si>
  <si>
    <t>支　出</t>
    <rPh sb="0" eb="1">
      <t>シ</t>
    </rPh>
    <rPh sb="2" eb="3">
      <t>デ</t>
    </rPh>
    <phoneticPr fontId="2"/>
  </si>
  <si>
    <t>人件費支出</t>
  </si>
  <si>
    <t>②</t>
    <phoneticPr fontId="2"/>
  </si>
  <si>
    <t>事業費支出</t>
  </si>
  <si>
    <t>事務費支出</t>
  </si>
  <si>
    <t>③</t>
    <phoneticPr fontId="2"/>
  </si>
  <si>
    <t>支払利息支出</t>
  </si>
  <si>
    <t>事業活動支出計(2)</t>
  </si>
  <si>
    <t>事業活動資金収支差額(3)=(1)-(2)</t>
  </si>
  <si>
    <t>施設整備等による収支</t>
  </si>
  <si>
    <t>収入</t>
    <rPh sb="0" eb="2">
      <t>シュウニュウ</t>
    </rPh>
    <phoneticPr fontId="2"/>
  </si>
  <si>
    <t>施設設備整備補助金収入</t>
  </si>
  <si>
    <t>固定資産売却収入</t>
  </si>
  <si>
    <t>施設整備等収入計(4)</t>
  </si>
  <si>
    <t>支出</t>
    <rPh sb="0" eb="2">
      <t>シシュツ</t>
    </rPh>
    <phoneticPr fontId="2"/>
  </si>
  <si>
    <t>固定資産取得支出</t>
  </si>
  <si>
    <t>固定資産除却・廃棄支出</t>
  </si>
  <si>
    <t>施設整備等支出計(5)</t>
  </si>
  <si>
    <t>施設整備等資金収支差額(6)=(4)-(5)</t>
  </si>
  <si>
    <t>その他の活動による収支</t>
  </si>
  <si>
    <t>収入</t>
    <rPh sb="0" eb="1">
      <t>オサム</t>
    </rPh>
    <rPh sb="1" eb="2">
      <t>ニュウ</t>
    </rPh>
    <phoneticPr fontId="2"/>
  </si>
  <si>
    <t>積立資産取崩収入</t>
  </si>
  <si>
    <t>事業区分間繰入金収入</t>
  </si>
  <si>
    <t>拠点区分間繰入金収入</t>
  </si>
  <si>
    <t>その他の活動による収入</t>
  </si>
  <si>
    <t>その他の活動による収入計(7)</t>
  </si>
  <si>
    <t>支出</t>
    <rPh sb="0" eb="1">
      <t>シ</t>
    </rPh>
    <rPh sb="1" eb="2">
      <t>デ</t>
    </rPh>
    <phoneticPr fontId="2"/>
  </si>
  <si>
    <t>積立資産支出</t>
  </si>
  <si>
    <t>④</t>
    <phoneticPr fontId="2"/>
  </si>
  <si>
    <t>事業区分間繰入金支出</t>
  </si>
  <si>
    <t>拠点区分間繰入金支出</t>
  </si>
  <si>
    <t>その他の活動による支出</t>
    <phoneticPr fontId="2"/>
  </si>
  <si>
    <t>その他の活動支出計(8)</t>
  </si>
  <si>
    <t>その他の活動資金収支差額(9)=(7)-(8)</t>
  </si>
  <si>
    <t>予備費支出(10)</t>
  </si>
  <si>
    <t>当期資金収支差額合計(10)=(3)+(6)+(9)</t>
    <phoneticPr fontId="2"/>
  </si>
  <si>
    <t>前期末支払資金残高</t>
    <phoneticPr fontId="2"/>
  </si>
  <si>
    <t>当期末支払資金残高</t>
    <phoneticPr fontId="2"/>
  </si>
  <si>
    <t>(備考)</t>
    <rPh sb="1" eb="3">
      <t>ビコウ</t>
    </rPh>
    <phoneticPr fontId="2"/>
  </si>
  <si>
    <t>①社会福祉事業収入は、保育園の運営費収入が単価引き上げにより987千円増</t>
    <rPh sb="1" eb="3">
      <t>シャカイ</t>
    </rPh>
    <rPh sb="3" eb="5">
      <t>フクシ</t>
    </rPh>
    <rPh sb="5" eb="7">
      <t>ジギョウ</t>
    </rPh>
    <rPh sb="7" eb="9">
      <t>シュウニュウ</t>
    </rPh>
    <rPh sb="11" eb="14">
      <t>ホイクエン</t>
    </rPh>
    <rPh sb="15" eb="18">
      <t>ウンエイヒ</t>
    </rPh>
    <rPh sb="18" eb="20">
      <t>シュウニュウ</t>
    </rPh>
    <rPh sb="21" eb="23">
      <t>タンカ</t>
    </rPh>
    <rPh sb="23" eb="24">
      <t>ヒ</t>
    </rPh>
    <rPh sb="25" eb="26">
      <t>ア</t>
    </rPh>
    <rPh sb="33" eb="35">
      <t>センエン</t>
    </rPh>
    <rPh sb="35" eb="36">
      <t>ゾウ</t>
    </rPh>
    <phoneticPr fontId="2"/>
  </si>
  <si>
    <t>②人件費支出は、児童館の期末手当支出減により△3,901千円減</t>
    <rPh sb="1" eb="4">
      <t>ジンケンヒ</t>
    </rPh>
    <rPh sb="4" eb="6">
      <t>シシュツ</t>
    </rPh>
    <rPh sb="8" eb="11">
      <t>ジドウカン</t>
    </rPh>
    <rPh sb="12" eb="14">
      <t>キマツ</t>
    </rPh>
    <rPh sb="14" eb="16">
      <t>テアテ</t>
    </rPh>
    <rPh sb="16" eb="18">
      <t>シシュツ</t>
    </rPh>
    <rPh sb="18" eb="19">
      <t>ゲン</t>
    </rPh>
    <rPh sb="30" eb="31">
      <t>ゲン</t>
    </rPh>
    <phoneticPr fontId="2"/>
  </si>
  <si>
    <t>③事務費支出は、学校の経費削減により△1,917千円減</t>
    <rPh sb="1" eb="4">
      <t>ジムヒ</t>
    </rPh>
    <rPh sb="8" eb="10">
      <t>ガッコウ</t>
    </rPh>
    <rPh sb="11" eb="13">
      <t>ケイヒ</t>
    </rPh>
    <rPh sb="13" eb="15">
      <t>サクゲン</t>
    </rPh>
    <rPh sb="24" eb="25">
      <t>セン</t>
    </rPh>
    <rPh sb="25" eb="26">
      <t>エン</t>
    </rPh>
    <rPh sb="26" eb="27">
      <t>ゲン</t>
    </rPh>
    <phoneticPr fontId="2"/>
  </si>
  <si>
    <t>④積立資産支出は、児童館の人件費積立資産2,000千円増</t>
    <rPh sb="1" eb="3">
      <t>ツミタテ</t>
    </rPh>
    <rPh sb="3" eb="5">
      <t>シサン</t>
    </rPh>
    <rPh sb="5" eb="7">
      <t>シシュツ</t>
    </rPh>
    <rPh sb="9" eb="12">
      <t>ジドウカン</t>
    </rPh>
    <rPh sb="13" eb="16">
      <t>ジンケンヒ</t>
    </rPh>
    <rPh sb="16" eb="18">
      <t>ツミタテ</t>
    </rPh>
    <rPh sb="18" eb="20">
      <t>シサン</t>
    </rPh>
    <rPh sb="25" eb="26">
      <t>チ</t>
    </rPh>
    <rPh sb="26" eb="27">
      <t>エン</t>
    </rPh>
    <rPh sb="27" eb="28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</si>
</sst>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7" fontId="4" fillId="0" borderId="13" xfId="1" applyNumberFormat="1" applyFont="1" applyFill="1" applyBorder="1" applyAlignment="1">
      <alignment horizontal="right" vertical="center"/>
    </xf>
    <xf numFmtId="0" fontId="0" fillId="2" borderId="16" xfId="0" applyFill="1" applyBorder="1" applyAlignment="1">
      <alignment vertical="center"/>
    </xf>
    <xf numFmtId="176" fontId="4" fillId="2" borderId="16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>
      <alignment vertical="center"/>
    </xf>
    <xf numFmtId="177" fontId="4" fillId="2" borderId="16" xfId="1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7" fontId="4" fillId="0" borderId="21" xfId="1" applyNumberFormat="1" applyFont="1" applyFill="1" applyBorder="1" applyAlignment="1">
      <alignment horizontal="right" vertical="center"/>
    </xf>
    <xf numFmtId="176" fontId="4" fillId="2" borderId="25" xfId="0" applyNumberFormat="1" applyFont="1" applyFill="1" applyBorder="1" applyAlignment="1">
      <alignment vertical="center"/>
    </xf>
    <xf numFmtId="176" fontId="4" fillId="2" borderId="26" xfId="0" applyNumberFormat="1" applyFont="1" applyFill="1" applyBorder="1" applyAlignment="1">
      <alignment vertical="center"/>
    </xf>
    <xf numFmtId="177" fontId="4" fillId="2" borderId="27" xfId="1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7" fontId="4" fillId="0" borderId="30" xfId="1" applyNumberFormat="1" applyFont="1" applyFill="1" applyBorder="1" applyAlignment="1">
      <alignment horizontal="right"/>
    </xf>
    <xf numFmtId="0" fontId="0" fillId="0" borderId="21" xfId="0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0" fontId="0" fillId="2" borderId="37" xfId="0" applyFill="1" applyBorder="1" applyAlignment="1">
      <alignment horizontal="left" vertical="center"/>
    </xf>
    <xf numFmtId="176" fontId="4" fillId="2" borderId="37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176" fontId="4" fillId="2" borderId="27" xfId="0" applyNumberFormat="1" applyFont="1" applyFill="1" applyBorder="1" applyAlignment="1">
      <alignment vertical="center"/>
    </xf>
    <xf numFmtId="176" fontId="4" fillId="2" borderId="39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176" fontId="4" fillId="0" borderId="37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3" xfId="1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 vertical="center"/>
    </xf>
    <xf numFmtId="177" fontId="6" fillId="2" borderId="37" xfId="1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6" fontId="4" fillId="0" borderId="44" xfId="0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177" fontId="4" fillId="2" borderId="27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8" fillId="0" borderId="0" xfId="0" applyFont="1" applyFill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textRotation="255" shrinkToFit="1"/>
    </xf>
    <xf numFmtId="0" fontId="5" fillId="0" borderId="11" xfId="0" applyFont="1" applyFill="1" applyBorder="1" applyAlignment="1">
      <alignment horizontal="center" vertical="center" textRotation="255" shrinkToFit="1"/>
    </xf>
    <xf numFmtId="0" fontId="5" fillId="0" borderId="22" xfId="0" applyFont="1" applyFill="1" applyBorder="1" applyAlignment="1">
      <alignment horizontal="center" vertical="center" textRotation="255" shrinkToFit="1"/>
    </xf>
    <xf numFmtId="0" fontId="0" fillId="0" borderId="28" xfId="0" applyFill="1" applyBorder="1" applyAlignment="1">
      <alignment horizontal="center" vertical="center" textRotation="255" shrinkToFit="1"/>
    </xf>
    <xf numFmtId="0" fontId="0" fillId="0" borderId="31" xfId="0" applyFill="1" applyBorder="1" applyAlignment="1">
      <alignment horizontal="center" vertical="center" textRotation="255" shrinkToFit="1"/>
    </xf>
    <xf numFmtId="0" fontId="0" fillId="0" borderId="33" xfId="0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horizontal="center" vertical="center" textRotation="255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15" xfId="0" applyFill="1" applyBorder="1" applyAlignment="1">
      <alignment horizontal="center" vertical="center" textRotation="255" shrinkToFi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textRotation="255" shrinkToFit="1"/>
    </xf>
    <xf numFmtId="0" fontId="0" fillId="0" borderId="30" xfId="0" applyFill="1" applyBorder="1" applyAlignment="1">
      <alignment horizontal="center" vertical="center" textRotation="255" shrinkToFit="1"/>
    </xf>
    <xf numFmtId="0" fontId="0" fillId="0" borderId="38" xfId="0" applyFill="1" applyBorder="1" applyAlignment="1">
      <alignment horizontal="center" vertical="center" textRotation="255" shrinkToFit="1"/>
    </xf>
    <xf numFmtId="0" fontId="0" fillId="0" borderId="8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35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textRotation="255" shrinkToFit="1"/>
    </xf>
    <xf numFmtId="0" fontId="0" fillId="0" borderId="11" xfId="0" applyFill="1" applyBorder="1" applyAlignment="1">
      <alignment horizontal="center" vertical="center" textRotation="255" shrinkToFit="1"/>
    </xf>
    <xf numFmtId="0" fontId="0" fillId="0" borderId="22" xfId="0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horizontal="center" vertical="center" textRotation="255"/>
    </xf>
  </cellXfs>
  <cellStyles count="3">
    <cellStyle name="パーセント" xfId="1" builtinId="5"/>
    <cellStyle name="パーセント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9"/>
  <sheetViews>
    <sheetView tabSelected="1" view="pageBreakPreview" zoomScale="90" zoomScaleNormal="90" zoomScaleSheetLayoutView="90" workbookViewId="0">
      <selection activeCell="F38" sqref="F38"/>
    </sheetView>
  </sheetViews>
  <sheetFormatPr defaultColWidth="9" defaultRowHeight="13.2" outlineLevelRow="1" x14ac:dyDescent="0.2"/>
  <cols>
    <col min="1" max="1" width="3.21875" style="1" customWidth="1"/>
    <col min="2" max="2" width="5.33203125" style="1" customWidth="1"/>
    <col min="3" max="3" width="3.109375" style="1" customWidth="1"/>
    <col min="4" max="4" width="32.109375" style="1" customWidth="1"/>
    <col min="5" max="6" width="18.6640625" style="1" customWidth="1"/>
    <col min="7" max="7" width="2.6640625" style="1" customWidth="1"/>
    <col min="8" max="8" width="14.88671875" style="1" customWidth="1"/>
    <col min="9" max="9" width="10.6640625" style="1" customWidth="1"/>
    <col min="10" max="10" width="1.109375" style="1" customWidth="1"/>
    <col min="11" max="16384" width="9" style="1"/>
  </cols>
  <sheetData>
    <row r="2" spans="2:9" ht="21" x14ac:dyDescent="0.25">
      <c r="D2" s="93" t="s">
        <v>0</v>
      </c>
      <c r="E2" s="93"/>
      <c r="F2" s="93"/>
      <c r="G2" s="93"/>
      <c r="H2" s="93"/>
    </row>
    <row r="3" spans="2:9" ht="24.75" customHeight="1" x14ac:dyDescent="0.2">
      <c r="D3" s="94" t="s">
        <v>1</v>
      </c>
      <c r="E3" s="94"/>
      <c r="F3" s="94"/>
      <c r="G3" s="94"/>
      <c r="H3" s="94"/>
    </row>
    <row r="4" spans="2:9" ht="18" customHeight="1" x14ac:dyDescent="0.2">
      <c r="B4" s="2"/>
      <c r="H4" s="3"/>
    </row>
    <row r="5" spans="2:9" ht="19.95" customHeight="1" thickBot="1" x14ac:dyDescent="0.25">
      <c r="B5" s="2" t="s">
        <v>2</v>
      </c>
      <c r="H5" s="3"/>
      <c r="I5" s="3" t="s">
        <v>3</v>
      </c>
    </row>
    <row r="6" spans="2:9" ht="19.95" customHeight="1" thickBot="1" x14ac:dyDescent="0.25">
      <c r="B6" s="95" t="s">
        <v>4</v>
      </c>
      <c r="C6" s="96"/>
      <c r="D6" s="97"/>
      <c r="E6" s="4" t="s">
        <v>5</v>
      </c>
      <c r="F6" s="4" t="s">
        <v>6</v>
      </c>
      <c r="G6" s="98" t="s">
        <v>7</v>
      </c>
      <c r="H6" s="99"/>
      <c r="I6" s="100"/>
    </row>
    <row r="7" spans="2:9" ht="19.95" customHeight="1" x14ac:dyDescent="0.2">
      <c r="B7" s="101" t="s">
        <v>8</v>
      </c>
      <c r="C7" s="88" t="s">
        <v>9</v>
      </c>
      <c r="D7" s="5" t="s">
        <v>10</v>
      </c>
      <c r="E7" s="6">
        <v>333663000</v>
      </c>
      <c r="F7" s="6">
        <v>334545110</v>
      </c>
      <c r="G7" s="7" t="s">
        <v>11</v>
      </c>
      <c r="H7" s="8">
        <f t="shared" ref="H7:H38" si="0">F7-E7</f>
        <v>882110</v>
      </c>
      <c r="I7" s="9">
        <f t="shared" ref="I7:I36" si="1">IF(E7=0,"-",H7/E7)</f>
        <v>2.6437153655035168E-3</v>
      </c>
    </row>
    <row r="8" spans="2:9" ht="19.95" customHeight="1" x14ac:dyDescent="0.2">
      <c r="B8" s="102"/>
      <c r="C8" s="89"/>
      <c r="D8" s="10" t="s">
        <v>12</v>
      </c>
      <c r="E8" s="11">
        <v>156029000</v>
      </c>
      <c r="F8" s="11">
        <v>155907358</v>
      </c>
      <c r="G8" s="12"/>
      <c r="H8" s="13">
        <f t="shared" si="0"/>
        <v>-121642</v>
      </c>
      <c r="I8" s="14">
        <f t="shared" si="1"/>
        <v>-7.7961148248082085E-4</v>
      </c>
    </row>
    <row r="9" spans="2:9" ht="19.95" customHeight="1" x14ac:dyDescent="0.2">
      <c r="B9" s="102"/>
      <c r="C9" s="89"/>
      <c r="D9" s="10" t="s">
        <v>13</v>
      </c>
      <c r="E9" s="11">
        <v>168000</v>
      </c>
      <c r="F9" s="11">
        <v>362000</v>
      </c>
      <c r="G9" s="13"/>
      <c r="H9" s="13">
        <f t="shared" si="0"/>
        <v>194000</v>
      </c>
      <c r="I9" s="14">
        <f t="shared" si="1"/>
        <v>1.1547619047619047</v>
      </c>
    </row>
    <row r="10" spans="2:9" ht="19.95" customHeight="1" x14ac:dyDescent="0.2">
      <c r="B10" s="102"/>
      <c r="C10" s="89"/>
      <c r="D10" s="10" t="s">
        <v>14</v>
      </c>
      <c r="E10" s="11">
        <v>164000</v>
      </c>
      <c r="F10" s="11">
        <v>167929</v>
      </c>
      <c r="G10" s="13"/>
      <c r="H10" s="13">
        <f t="shared" si="0"/>
        <v>3929</v>
      </c>
      <c r="I10" s="14">
        <f t="shared" si="1"/>
        <v>2.3957317073170732E-2</v>
      </c>
    </row>
    <row r="11" spans="2:9" ht="19.95" customHeight="1" x14ac:dyDescent="0.2">
      <c r="B11" s="102"/>
      <c r="C11" s="89"/>
      <c r="D11" s="10" t="s">
        <v>15</v>
      </c>
      <c r="E11" s="11">
        <v>8462000</v>
      </c>
      <c r="F11" s="11">
        <v>8475832</v>
      </c>
      <c r="G11" s="13"/>
      <c r="H11" s="13">
        <f t="shared" si="0"/>
        <v>13832</v>
      </c>
      <c r="I11" s="14">
        <f t="shared" si="1"/>
        <v>1.6346017489955093E-3</v>
      </c>
    </row>
    <row r="12" spans="2:9" ht="19.95" customHeight="1" x14ac:dyDescent="0.2">
      <c r="B12" s="102"/>
      <c r="C12" s="90"/>
      <c r="D12" s="15" t="s">
        <v>16</v>
      </c>
      <c r="E12" s="16">
        <f>SUM(E7:E11)</f>
        <v>498486000</v>
      </c>
      <c r="F12" s="16">
        <f>SUM(F7:F11)</f>
        <v>499458229</v>
      </c>
      <c r="G12" s="17"/>
      <c r="H12" s="17">
        <f t="shared" si="0"/>
        <v>972229</v>
      </c>
      <c r="I12" s="18">
        <f t="shared" si="1"/>
        <v>1.9503637012874984E-3</v>
      </c>
    </row>
    <row r="13" spans="2:9" ht="19.95" customHeight="1" x14ac:dyDescent="0.2">
      <c r="B13" s="102"/>
      <c r="C13" s="104" t="s">
        <v>17</v>
      </c>
      <c r="D13" s="19" t="s">
        <v>18</v>
      </c>
      <c r="E13" s="20">
        <v>404389000</v>
      </c>
      <c r="F13" s="20">
        <v>400150706</v>
      </c>
      <c r="G13" s="12" t="s">
        <v>19</v>
      </c>
      <c r="H13" s="21">
        <f t="shared" si="0"/>
        <v>-4238294</v>
      </c>
      <c r="I13" s="22">
        <f t="shared" si="1"/>
        <v>-1.0480735133744984E-2</v>
      </c>
    </row>
    <row r="14" spans="2:9" ht="19.95" customHeight="1" x14ac:dyDescent="0.2">
      <c r="B14" s="102"/>
      <c r="C14" s="89"/>
      <c r="D14" s="10" t="s">
        <v>20</v>
      </c>
      <c r="E14" s="11">
        <v>40834000</v>
      </c>
      <c r="F14" s="11">
        <v>41131859</v>
      </c>
      <c r="G14" s="12"/>
      <c r="H14" s="13">
        <f t="shared" si="0"/>
        <v>297859</v>
      </c>
      <c r="I14" s="14">
        <f t="shared" si="1"/>
        <v>7.2943870304158298E-3</v>
      </c>
    </row>
    <row r="15" spans="2:9" ht="19.95" customHeight="1" x14ac:dyDescent="0.2">
      <c r="B15" s="102"/>
      <c r="C15" s="89"/>
      <c r="D15" s="10" t="s">
        <v>21</v>
      </c>
      <c r="E15" s="11">
        <v>75484000</v>
      </c>
      <c r="F15" s="11">
        <v>73872410</v>
      </c>
      <c r="G15" s="12" t="s">
        <v>22</v>
      </c>
      <c r="H15" s="13">
        <f t="shared" si="0"/>
        <v>-1611590</v>
      </c>
      <c r="I15" s="14">
        <f t="shared" si="1"/>
        <v>-2.1350087435747973E-2</v>
      </c>
    </row>
    <row r="16" spans="2:9" ht="19.95" customHeight="1" x14ac:dyDescent="0.2">
      <c r="B16" s="102"/>
      <c r="C16" s="89"/>
      <c r="D16" s="10" t="s">
        <v>23</v>
      </c>
      <c r="E16" s="11">
        <v>0</v>
      </c>
      <c r="F16" s="11">
        <v>0</v>
      </c>
      <c r="G16" s="13"/>
      <c r="H16" s="13">
        <f t="shared" si="0"/>
        <v>0</v>
      </c>
      <c r="I16" s="14" t="str">
        <f t="shared" si="1"/>
        <v>-</v>
      </c>
    </row>
    <row r="17" spans="2:10" ht="19.95" customHeight="1" x14ac:dyDescent="0.2">
      <c r="B17" s="102"/>
      <c r="C17" s="90"/>
      <c r="D17" s="15" t="s">
        <v>24</v>
      </c>
      <c r="E17" s="16">
        <f>SUM(E13:E16)</f>
        <v>520707000</v>
      </c>
      <c r="F17" s="16">
        <f>SUM(F13:F16)</f>
        <v>515154975</v>
      </c>
      <c r="G17" s="17"/>
      <c r="H17" s="17">
        <f t="shared" si="0"/>
        <v>-5552025</v>
      </c>
      <c r="I17" s="18">
        <f t="shared" si="1"/>
        <v>-1.0662474289763725E-2</v>
      </c>
    </row>
    <row r="18" spans="2:10" ht="19.95" customHeight="1" thickBot="1" x14ac:dyDescent="0.25">
      <c r="B18" s="103"/>
      <c r="C18" s="83" t="s">
        <v>25</v>
      </c>
      <c r="D18" s="84"/>
      <c r="E18" s="23">
        <f>E12-E17</f>
        <v>-22221000</v>
      </c>
      <c r="F18" s="23">
        <f>F12-F17</f>
        <v>-15696746</v>
      </c>
      <c r="G18" s="24"/>
      <c r="H18" s="24">
        <f t="shared" si="0"/>
        <v>6524254</v>
      </c>
      <c r="I18" s="25">
        <f t="shared" si="1"/>
        <v>-0.2936075784168129</v>
      </c>
    </row>
    <row r="19" spans="2:10" ht="19.95" customHeight="1" x14ac:dyDescent="0.2">
      <c r="B19" s="74" t="s">
        <v>26</v>
      </c>
      <c r="C19" s="77" t="s">
        <v>27</v>
      </c>
      <c r="D19" s="26" t="s">
        <v>28</v>
      </c>
      <c r="E19" s="27">
        <v>0</v>
      </c>
      <c r="F19" s="6">
        <v>148800</v>
      </c>
      <c r="G19" s="28"/>
      <c r="H19" s="29">
        <f>F19-E19</f>
        <v>148800</v>
      </c>
      <c r="I19" s="9" t="str">
        <f>IF(E19=0,"-",H19/E19)</f>
        <v>-</v>
      </c>
      <c r="J19" s="30"/>
    </row>
    <row r="20" spans="2:10" ht="19.95" customHeight="1" x14ac:dyDescent="0.2">
      <c r="B20" s="75"/>
      <c r="C20" s="78"/>
      <c r="D20" s="31" t="s">
        <v>29</v>
      </c>
      <c r="E20" s="32">
        <v>8000000</v>
      </c>
      <c r="F20" s="32">
        <v>8000000</v>
      </c>
      <c r="G20" s="33"/>
      <c r="H20" s="33">
        <f t="shared" si="0"/>
        <v>0</v>
      </c>
      <c r="I20" s="22">
        <f t="shared" si="1"/>
        <v>0</v>
      </c>
    </row>
    <row r="21" spans="2:10" ht="19.95" customHeight="1" x14ac:dyDescent="0.2">
      <c r="B21" s="75"/>
      <c r="C21" s="79"/>
      <c r="D21" s="15" t="s">
        <v>30</v>
      </c>
      <c r="E21" s="16">
        <f>SUM(E19:E20)</f>
        <v>8000000</v>
      </c>
      <c r="F21" s="16">
        <f>SUM(F19:F20)</f>
        <v>8148800</v>
      </c>
      <c r="G21" s="17"/>
      <c r="H21" s="17">
        <f>F21-E21</f>
        <v>148800</v>
      </c>
      <c r="I21" s="18">
        <f>IF(E21=0,"-",H21/E21)</f>
        <v>1.8599999999999998E-2</v>
      </c>
    </row>
    <row r="22" spans="2:10" ht="19.95" customHeight="1" x14ac:dyDescent="0.2">
      <c r="B22" s="75"/>
      <c r="C22" s="80" t="s">
        <v>31</v>
      </c>
      <c r="D22" s="19" t="s">
        <v>32</v>
      </c>
      <c r="E22" s="20">
        <v>6319000</v>
      </c>
      <c r="F22" s="20">
        <v>6442876</v>
      </c>
      <c r="G22" s="34"/>
      <c r="H22" s="21">
        <f t="shared" si="0"/>
        <v>123876</v>
      </c>
      <c r="I22" s="22">
        <f t="shared" si="1"/>
        <v>1.960373476815952E-2</v>
      </c>
    </row>
    <row r="23" spans="2:10" ht="19.95" customHeight="1" x14ac:dyDescent="0.2">
      <c r="B23" s="75"/>
      <c r="C23" s="81"/>
      <c r="D23" s="10" t="s">
        <v>33</v>
      </c>
      <c r="E23" s="11">
        <v>417000</v>
      </c>
      <c r="F23" s="11">
        <v>417000</v>
      </c>
      <c r="G23" s="13"/>
      <c r="H23" s="13">
        <f t="shared" si="0"/>
        <v>0</v>
      </c>
      <c r="I23" s="14">
        <f t="shared" si="1"/>
        <v>0</v>
      </c>
    </row>
    <row r="24" spans="2:10" ht="19.95" customHeight="1" x14ac:dyDescent="0.2">
      <c r="B24" s="75"/>
      <c r="C24" s="82"/>
      <c r="D24" s="15" t="s">
        <v>34</v>
      </c>
      <c r="E24" s="16">
        <f>SUM(E22:E23)</f>
        <v>6736000</v>
      </c>
      <c r="F24" s="16">
        <f>SUM(F22:F23)</f>
        <v>6859876</v>
      </c>
      <c r="G24" s="17"/>
      <c r="H24" s="17">
        <f t="shared" si="0"/>
        <v>123876</v>
      </c>
      <c r="I24" s="18">
        <f t="shared" si="1"/>
        <v>1.8390142517814727E-2</v>
      </c>
    </row>
    <row r="25" spans="2:10" ht="19.95" customHeight="1" thickBot="1" x14ac:dyDescent="0.25">
      <c r="B25" s="76"/>
      <c r="C25" s="83" t="s">
        <v>35</v>
      </c>
      <c r="D25" s="84"/>
      <c r="E25" s="23">
        <f>E21-E24</f>
        <v>1264000</v>
      </c>
      <c r="F25" s="23">
        <f>F21-F24</f>
        <v>1288924</v>
      </c>
      <c r="G25" s="24"/>
      <c r="H25" s="24">
        <f t="shared" si="0"/>
        <v>24924</v>
      </c>
      <c r="I25" s="25">
        <f t="shared" si="1"/>
        <v>1.9718354430379746E-2</v>
      </c>
    </row>
    <row r="26" spans="2:10" ht="19.95" customHeight="1" x14ac:dyDescent="0.2">
      <c r="B26" s="85" t="s">
        <v>36</v>
      </c>
      <c r="C26" s="88" t="s">
        <v>37</v>
      </c>
      <c r="D26" s="5" t="s">
        <v>38</v>
      </c>
      <c r="E26" s="6">
        <v>5254000</v>
      </c>
      <c r="F26" s="6">
        <v>5085000</v>
      </c>
      <c r="G26" s="8"/>
      <c r="H26" s="8">
        <f t="shared" si="0"/>
        <v>-169000</v>
      </c>
      <c r="I26" s="22">
        <f t="shared" si="1"/>
        <v>-3.2165968785687095E-2</v>
      </c>
    </row>
    <row r="27" spans="2:10" ht="19.95" hidden="1" customHeight="1" outlineLevel="1" x14ac:dyDescent="0.2">
      <c r="B27" s="86"/>
      <c r="C27" s="89"/>
      <c r="D27" s="10" t="s">
        <v>39</v>
      </c>
      <c r="E27" s="11">
        <v>0</v>
      </c>
      <c r="F27" s="11">
        <v>0</v>
      </c>
      <c r="G27" s="13"/>
      <c r="H27" s="13">
        <f t="shared" si="0"/>
        <v>0</v>
      </c>
      <c r="I27" s="14" t="str">
        <f t="shared" si="1"/>
        <v>-</v>
      </c>
    </row>
    <row r="28" spans="2:10" ht="19.95" hidden="1" customHeight="1" outlineLevel="1" x14ac:dyDescent="0.2">
      <c r="B28" s="86"/>
      <c r="C28" s="89"/>
      <c r="D28" s="10" t="s">
        <v>40</v>
      </c>
      <c r="E28" s="11">
        <v>0</v>
      </c>
      <c r="F28" s="11">
        <v>0</v>
      </c>
      <c r="G28" s="13"/>
      <c r="H28" s="13">
        <f t="shared" si="0"/>
        <v>0</v>
      </c>
      <c r="I28" s="14" t="str">
        <f t="shared" si="1"/>
        <v>-</v>
      </c>
    </row>
    <row r="29" spans="2:10" ht="19.95" customHeight="1" collapsed="1" x14ac:dyDescent="0.2">
      <c r="B29" s="86"/>
      <c r="C29" s="89"/>
      <c r="D29" s="10" t="s">
        <v>41</v>
      </c>
      <c r="E29" s="11">
        <v>0</v>
      </c>
      <c r="F29" s="11">
        <v>0</v>
      </c>
      <c r="G29" s="13"/>
      <c r="H29" s="13">
        <f t="shared" si="0"/>
        <v>0</v>
      </c>
      <c r="I29" s="14" t="str">
        <f t="shared" si="1"/>
        <v>-</v>
      </c>
    </row>
    <row r="30" spans="2:10" ht="19.95" customHeight="1" x14ac:dyDescent="0.2">
      <c r="B30" s="86"/>
      <c r="C30" s="90"/>
      <c r="D30" s="15" t="s">
        <v>42</v>
      </c>
      <c r="E30" s="16">
        <f>SUM(E26:E29)</f>
        <v>5254000</v>
      </c>
      <c r="F30" s="16">
        <f>SUM(F26:F29)</f>
        <v>5085000</v>
      </c>
      <c r="G30" s="17"/>
      <c r="H30" s="17">
        <f t="shared" si="0"/>
        <v>-169000</v>
      </c>
      <c r="I30" s="18">
        <f t="shared" si="1"/>
        <v>-3.2165968785687095E-2</v>
      </c>
    </row>
    <row r="31" spans="2:10" ht="19.95" customHeight="1" x14ac:dyDescent="0.2">
      <c r="B31" s="86"/>
      <c r="C31" s="91" t="s">
        <v>43</v>
      </c>
      <c r="D31" s="19" t="s">
        <v>44</v>
      </c>
      <c r="E31" s="20">
        <v>1511000</v>
      </c>
      <c r="F31" s="20">
        <v>3482000</v>
      </c>
      <c r="G31" s="34" t="s">
        <v>45</v>
      </c>
      <c r="H31" s="21">
        <f t="shared" si="0"/>
        <v>1971000</v>
      </c>
      <c r="I31" s="22">
        <f t="shared" si="1"/>
        <v>1.3044341495698213</v>
      </c>
    </row>
    <row r="32" spans="2:10" ht="19.95" hidden="1" customHeight="1" outlineLevel="1" x14ac:dyDescent="0.2">
      <c r="B32" s="86"/>
      <c r="C32" s="92"/>
      <c r="D32" s="10" t="s">
        <v>46</v>
      </c>
      <c r="E32" s="11">
        <v>0</v>
      </c>
      <c r="F32" s="11">
        <v>0</v>
      </c>
      <c r="G32" s="13"/>
      <c r="H32" s="13">
        <f t="shared" si="0"/>
        <v>0</v>
      </c>
      <c r="I32" s="14" t="str">
        <f t="shared" si="1"/>
        <v>-</v>
      </c>
    </row>
    <row r="33" spans="2:9" ht="19.95" hidden="1" customHeight="1" outlineLevel="1" x14ac:dyDescent="0.2">
      <c r="B33" s="86"/>
      <c r="C33" s="92"/>
      <c r="D33" s="10" t="s">
        <v>47</v>
      </c>
      <c r="E33" s="11">
        <v>0</v>
      </c>
      <c r="F33" s="11">
        <v>0</v>
      </c>
      <c r="G33" s="13"/>
      <c r="H33" s="13">
        <f t="shared" si="0"/>
        <v>0</v>
      </c>
      <c r="I33" s="14" t="str">
        <f t="shared" si="1"/>
        <v>-</v>
      </c>
    </row>
    <row r="34" spans="2:9" ht="19.95" customHeight="1" collapsed="1" x14ac:dyDescent="0.2">
      <c r="B34" s="86"/>
      <c r="C34" s="92"/>
      <c r="D34" s="10" t="s">
        <v>48</v>
      </c>
      <c r="E34" s="35">
        <v>0</v>
      </c>
      <c r="F34" s="11">
        <v>0</v>
      </c>
      <c r="G34" s="12"/>
      <c r="H34" s="13">
        <f t="shared" si="0"/>
        <v>0</v>
      </c>
      <c r="I34" s="14" t="str">
        <f t="shared" si="1"/>
        <v>-</v>
      </c>
    </row>
    <row r="35" spans="2:9" ht="19.95" customHeight="1" x14ac:dyDescent="0.2">
      <c r="B35" s="86"/>
      <c r="C35" s="92"/>
      <c r="D35" s="36" t="s">
        <v>49</v>
      </c>
      <c r="E35" s="37">
        <f>SUM(E31:E34)</f>
        <v>1511000</v>
      </c>
      <c r="F35" s="37">
        <f>SUM(F31:F34)</f>
        <v>3482000</v>
      </c>
      <c r="G35" s="38"/>
      <c r="H35" s="38">
        <f t="shared" si="0"/>
        <v>1971000</v>
      </c>
      <c r="I35" s="18">
        <f t="shared" si="1"/>
        <v>1.3044341495698213</v>
      </c>
    </row>
    <row r="36" spans="2:9" ht="19.95" customHeight="1" thickBot="1" x14ac:dyDescent="0.25">
      <c r="B36" s="87"/>
      <c r="C36" s="39" t="s">
        <v>50</v>
      </c>
      <c r="D36" s="40"/>
      <c r="E36" s="41">
        <f>E30-E35</f>
        <v>3743000</v>
      </c>
      <c r="F36" s="41">
        <f>F30-F35</f>
        <v>1603000</v>
      </c>
      <c r="G36" s="42"/>
      <c r="H36" s="42">
        <f t="shared" si="0"/>
        <v>-2140000</v>
      </c>
      <c r="I36" s="25">
        <f t="shared" si="1"/>
        <v>-0.57173390328613416</v>
      </c>
    </row>
    <row r="37" spans="2:9" ht="19.95" hidden="1" customHeight="1" outlineLevel="1" thickBot="1" x14ac:dyDescent="0.25">
      <c r="B37" s="43"/>
      <c r="C37" s="44"/>
      <c r="D37" s="45" t="s">
        <v>51</v>
      </c>
      <c r="E37" s="46">
        <v>0</v>
      </c>
      <c r="F37" s="46">
        <v>0</v>
      </c>
      <c r="G37" s="47"/>
      <c r="H37" s="47">
        <f t="shared" si="0"/>
        <v>0</v>
      </c>
      <c r="I37" s="48"/>
    </row>
    <row r="38" spans="2:9" ht="19.95" customHeight="1" collapsed="1" thickBot="1" x14ac:dyDescent="0.25">
      <c r="B38" s="65" t="s">
        <v>52</v>
      </c>
      <c r="C38" s="66"/>
      <c r="D38" s="67"/>
      <c r="E38" s="49">
        <f>E18+E25+E36-E37</f>
        <v>-17214000</v>
      </c>
      <c r="F38" s="49">
        <f>F18+F25+F36-F37</f>
        <v>-12804822</v>
      </c>
      <c r="G38" s="50"/>
      <c r="H38" s="50">
        <f t="shared" si="0"/>
        <v>4409178</v>
      </c>
      <c r="I38" s="51">
        <f>IF(E38=0,"-",H38/E38)</f>
        <v>-0.25613907284768211</v>
      </c>
    </row>
    <row r="39" spans="2:9" ht="19.95" customHeight="1" thickBot="1" x14ac:dyDescent="0.25">
      <c r="B39" s="52"/>
      <c r="C39" s="52"/>
      <c r="D39" s="52"/>
      <c r="E39" s="53"/>
      <c r="F39" s="53"/>
      <c r="G39" s="53"/>
      <c r="H39" s="53"/>
      <c r="I39" s="54"/>
    </row>
    <row r="40" spans="2:9" ht="19.95" customHeight="1" x14ac:dyDescent="0.2">
      <c r="B40" s="68" t="s">
        <v>53</v>
      </c>
      <c r="C40" s="69"/>
      <c r="D40" s="70"/>
      <c r="E40" s="55">
        <v>410667790</v>
      </c>
      <c r="F40" s="55">
        <v>410667790</v>
      </c>
      <c r="G40" s="56"/>
      <c r="H40" s="56">
        <f>F40-E40</f>
        <v>0</v>
      </c>
      <c r="I40" s="57">
        <f>IF(E40=0,"-",H40/E40)</f>
        <v>0</v>
      </c>
    </row>
    <row r="41" spans="2:9" ht="19.95" customHeight="1" thickBot="1" x14ac:dyDescent="0.25">
      <c r="B41" s="71" t="s">
        <v>54</v>
      </c>
      <c r="C41" s="72"/>
      <c r="D41" s="73"/>
      <c r="E41" s="23">
        <f>E38+E40</f>
        <v>393453790</v>
      </c>
      <c r="F41" s="23">
        <f>F38+F40</f>
        <v>397862968</v>
      </c>
      <c r="G41" s="24"/>
      <c r="H41" s="24">
        <f>F41-E41</f>
        <v>4409178</v>
      </c>
      <c r="I41" s="58">
        <f>IF(E41=0,"-",H41/E41)</f>
        <v>1.1206342681309538E-2</v>
      </c>
    </row>
    <row r="42" spans="2:9" ht="19.95" customHeight="1" x14ac:dyDescent="0.2">
      <c r="B42" s="59"/>
      <c r="C42" s="59"/>
      <c r="D42" s="59"/>
      <c r="E42" s="59"/>
      <c r="F42" s="59"/>
      <c r="G42" s="59"/>
      <c r="H42" s="59"/>
      <c r="I42" s="59"/>
    </row>
    <row r="43" spans="2:9" ht="19.95" customHeight="1" x14ac:dyDescent="0.2">
      <c r="B43" s="59" t="s">
        <v>55</v>
      </c>
      <c r="C43" s="59"/>
      <c r="D43" s="59"/>
      <c r="E43" s="59"/>
      <c r="F43" s="59"/>
      <c r="G43" s="59"/>
      <c r="H43" s="59"/>
      <c r="I43" s="59"/>
    </row>
    <row r="44" spans="2:9" ht="19.95" customHeight="1" x14ac:dyDescent="0.2">
      <c r="B44" s="60" t="s">
        <v>56</v>
      </c>
      <c r="C44" s="59"/>
      <c r="D44" s="59"/>
      <c r="E44" s="59"/>
      <c r="F44" s="59"/>
      <c r="G44" s="59"/>
      <c r="H44" s="59"/>
      <c r="I44" s="59"/>
    </row>
    <row r="45" spans="2:9" ht="19.95" customHeight="1" x14ac:dyDescent="0.2">
      <c r="B45" s="60" t="s">
        <v>57</v>
      </c>
      <c r="C45" s="59"/>
      <c r="D45" s="59"/>
      <c r="E45" s="59"/>
      <c r="F45" s="59"/>
      <c r="G45" s="59"/>
      <c r="H45" s="59"/>
      <c r="I45" s="59"/>
    </row>
    <row r="46" spans="2:9" ht="19.95" customHeight="1" x14ac:dyDescent="0.2">
      <c r="B46" s="61" t="s">
        <v>58</v>
      </c>
      <c r="C46" s="59"/>
      <c r="D46" s="59"/>
      <c r="E46" s="59"/>
      <c r="F46" s="59"/>
      <c r="G46" s="59"/>
      <c r="H46" s="59"/>
      <c r="I46" s="59"/>
    </row>
    <row r="47" spans="2:9" s="63" customFormat="1" ht="19.95" customHeight="1" x14ac:dyDescent="0.2">
      <c r="B47" s="60" t="s">
        <v>59</v>
      </c>
      <c r="C47" s="62"/>
      <c r="D47" s="62"/>
      <c r="E47" s="62"/>
      <c r="F47" s="62"/>
      <c r="G47" s="62"/>
      <c r="H47" s="62"/>
      <c r="I47" s="62"/>
    </row>
    <row r="48" spans="2:9" ht="18" customHeight="1" x14ac:dyDescent="0.2">
      <c r="B48" s="64"/>
    </row>
    <row r="49" spans="2:2" ht="18" customHeight="1" x14ac:dyDescent="0.2">
      <c r="B49" s="64"/>
    </row>
  </sheetData>
  <mergeCells count="18">
    <mergeCell ref="D2:H2"/>
    <mergeCell ref="D3:H3"/>
    <mergeCell ref="B6:D6"/>
    <mergeCell ref="G6:I6"/>
    <mergeCell ref="B7:B18"/>
    <mergeCell ref="C7:C12"/>
    <mergeCell ref="C13:C17"/>
    <mergeCell ref="C18:D18"/>
    <mergeCell ref="B38:D38"/>
    <mergeCell ref="B40:D40"/>
    <mergeCell ref="B41:D41"/>
    <mergeCell ref="B19:B25"/>
    <mergeCell ref="C19:C21"/>
    <mergeCell ref="C22:C24"/>
    <mergeCell ref="C25:D25"/>
    <mergeCell ref="B26:B36"/>
    <mergeCell ref="C26:C30"/>
    <mergeCell ref="C31:C35"/>
  </mergeCells>
  <phoneticPr fontId="2"/>
  <printOptions horizontalCentered="1"/>
  <pageMargins left="0" right="0" top="0.39370078740157483" bottom="0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資金収支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MIYOSHI11</dc:creator>
  <cp:lastModifiedBy>MIYOSHI11</cp:lastModifiedBy>
  <dcterms:created xsi:type="dcterms:W3CDTF">2018-06-27T08:37:56Z</dcterms:created>
  <dcterms:modified xsi:type="dcterms:W3CDTF">2018-06-27T08:39:39Z</dcterms:modified>
</cp:coreProperties>
</file>