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440" windowHeight="9915"/>
  </bookViews>
  <sheets>
    <sheet name="第2号の1様式 法人 事業活動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4"/>
  <c r="D82"/>
  <c r="E95"/>
  <c r="E87"/>
  <c r="E81"/>
  <c r="E77"/>
  <c r="E68"/>
  <c r="E65"/>
  <c r="E45"/>
  <c r="E29"/>
  <c r="E20"/>
  <c r="E14"/>
  <c r="E13" s="1"/>
  <c r="E10"/>
  <c r="F100"/>
  <c r="F99"/>
  <c r="D95"/>
  <c r="F101" l="1"/>
  <c r="F97"/>
  <c r="F95"/>
  <c r="F94"/>
  <c r="F93"/>
  <c r="F92"/>
  <c r="F91"/>
  <c r="F90"/>
  <c r="F89"/>
  <c r="F86"/>
  <c r="F78"/>
  <c r="F79"/>
  <c r="F80"/>
  <c r="F82"/>
  <c r="F83"/>
  <c r="F84"/>
  <c r="F85"/>
  <c r="F75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6"/>
  <c r="F67"/>
  <c r="F69"/>
  <c r="F70"/>
  <c r="F71"/>
  <c r="F72"/>
  <c r="F24"/>
  <c r="F11"/>
  <c r="F12"/>
  <c r="F15"/>
  <c r="F16"/>
  <c r="F17"/>
  <c r="F18"/>
  <c r="F19"/>
  <c r="F21"/>
  <c r="E23"/>
  <c r="E73" s="1"/>
  <c r="E74" s="1"/>
  <c r="E88" s="1"/>
  <c r="E96" s="1"/>
  <c r="E98" s="1"/>
  <c r="E9"/>
  <c r="E22" s="1"/>
  <c r="D77"/>
  <c r="F77" s="1"/>
  <c r="D81" l="1"/>
  <c r="D87" s="1"/>
  <c r="F87" s="1"/>
  <c r="D68"/>
  <c r="F68" s="1"/>
  <c r="D65"/>
  <c r="F65" s="1"/>
  <c r="D45"/>
  <c r="F45" s="1"/>
  <c r="D29"/>
  <c r="F29" s="1"/>
  <c r="D23"/>
  <c r="F23" s="1"/>
  <c r="D20"/>
  <c r="F20" s="1"/>
  <c r="D14"/>
  <c r="F14" s="1"/>
  <c r="D10"/>
  <c r="F81" l="1"/>
  <c r="D73"/>
  <c r="F73" s="1"/>
  <c r="D13"/>
  <c r="F13" s="1"/>
  <c r="F10"/>
  <c r="D9" l="1"/>
  <c r="F9" s="1"/>
  <c r="D22" l="1"/>
  <c r="F22" s="1"/>
  <c r="D74" l="1"/>
  <c r="F74" s="1"/>
  <c r="D88" l="1"/>
  <c r="D96" s="1"/>
  <c r="F88" l="1"/>
  <c r="D98"/>
  <c r="F98" s="1"/>
  <c r="F96"/>
</calcChain>
</file>

<file path=xl/sharedStrings.xml><?xml version="1.0" encoding="utf-8"?>
<sst xmlns="http://schemas.openxmlformats.org/spreadsheetml/2006/main" count="105" uniqueCount="100">
  <si>
    <t>第2号の1様式</t>
  </si>
  <si>
    <t>事業活動計算書</t>
  </si>
  <si>
    <t>（単位：円）</t>
  </si>
  <si>
    <t>勘　定　科　目</t>
  </si>
  <si>
    <t>当年度決算(A)</t>
  </si>
  <si>
    <t>前年度決算(B)</t>
  </si>
  <si>
    <t>増減(A)-(B)</t>
  </si>
  <si>
    <t>サービス活動増減の部</t>
  </si>
  <si>
    <t>収　益</t>
    <phoneticPr fontId="1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</si>
  <si>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1"/>
  </si>
  <si>
    <t>　　措置費収益</t>
    <rPh sb="2" eb="4">
      <t>ソチ</t>
    </rPh>
    <rPh sb="4" eb="5">
      <t>ヒ</t>
    </rPh>
    <rPh sb="5" eb="7">
      <t>シュウエキ</t>
    </rPh>
    <phoneticPr fontId="1"/>
  </si>
  <si>
    <t xml:space="preserve">          事務費収益</t>
    <rPh sb="10" eb="12">
      <t>ジム</t>
    </rPh>
    <rPh sb="14" eb="15">
      <t>エキ</t>
    </rPh>
    <phoneticPr fontId="1"/>
  </si>
  <si>
    <t xml:space="preserve">          事業費収益</t>
    <rPh sb="13" eb="15">
      <t>シュウエキ</t>
    </rPh>
    <phoneticPr fontId="1"/>
  </si>
  <si>
    <t>　　その他の事業収益</t>
    <rPh sb="4" eb="5">
      <t>タ</t>
    </rPh>
    <rPh sb="6" eb="8">
      <t>ジギョウ</t>
    </rPh>
    <rPh sb="8" eb="10">
      <t>シュウエキ</t>
    </rPh>
    <phoneticPr fontId="1"/>
  </si>
  <si>
    <t>　　　補助金事業収益</t>
  </si>
  <si>
    <t>経常経費寄付金収益</t>
    <rPh sb="0" eb="2">
      <t>ケイジョウ</t>
    </rPh>
    <rPh sb="2" eb="4">
      <t>ケイヒ</t>
    </rPh>
    <rPh sb="4" eb="7">
      <t>キフキン</t>
    </rPh>
    <rPh sb="7" eb="9">
      <t>シュウエキ</t>
    </rPh>
    <phoneticPr fontId="1"/>
  </si>
  <si>
    <t>　　経常経費寄付金収益</t>
    <rPh sb="2" eb="4">
      <t>ケイジョウ</t>
    </rPh>
    <rPh sb="4" eb="6">
      <t>ケイヒ</t>
    </rPh>
    <rPh sb="6" eb="9">
      <t>キフキン</t>
    </rPh>
    <rPh sb="9" eb="11">
      <t>シュウエキ</t>
    </rPh>
    <phoneticPr fontId="1"/>
  </si>
  <si>
    <t xml:space="preserve">  事業活動収入計</t>
  </si>
  <si>
    <t>費　用</t>
  </si>
  <si>
    <t xml:space="preserve">    人　件　費</t>
  </si>
  <si>
    <t xml:space="preserve">          職員給与</t>
    <rPh sb="10" eb="12">
      <t>ショクイン</t>
    </rPh>
    <rPh sb="12" eb="14">
      <t>キュウヨ</t>
    </rPh>
    <phoneticPr fontId="1"/>
  </si>
  <si>
    <t xml:space="preserve">          職員賞与</t>
    <rPh sb="10" eb="12">
      <t>ショクイン</t>
    </rPh>
    <rPh sb="12" eb="14">
      <t>ショウヨ</t>
    </rPh>
    <phoneticPr fontId="1"/>
  </si>
  <si>
    <t xml:space="preserve">          非常勤職員給与</t>
    <phoneticPr fontId="1"/>
  </si>
  <si>
    <t xml:space="preserve">          退職給付費用</t>
    <rPh sb="10" eb="12">
      <t>タイショク</t>
    </rPh>
    <rPh sb="12" eb="14">
      <t>キュウフ</t>
    </rPh>
    <rPh sb="14" eb="16">
      <t>ヒヨウ</t>
    </rPh>
    <phoneticPr fontId="1"/>
  </si>
  <si>
    <t xml:space="preserve">          法定福利費</t>
  </si>
  <si>
    <t xml:space="preserve">    事業費支出</t>
  </si>
  <si>
    <t xml:space="preserve">          給　食　費</t>
  </si>
  <si>
    <t xml:space="preserve">          保健衛生費</t>
  </si>
  <si>
    <t xml:space="preserve">          被　服　費</t>
  </si>
  <si>
    <t xml:space="preserve">          教養娯楽費</t>
  </si>
  <si>
    <t xml:space="preserve">          日用品費</t>
  </si>
  <si>
    <t xml:space="preserve">          保育材料費</t>
  </si>
  <si>
    <t xml:space="preserve">          本人支給金</t>
  </si>
  <si>
    <t>          水道光熱費</t>
  </si>
  <si>
    <t xml:space="preserve">          燃　料　費</t>
  </si>
  <si>
    <t>          消耗器具備品費</t>
  </si>
  <si>
    <t xml:space="preserve">          賃　借　料</t>
  </si>
  <si>
    <t xml:space="preserve">          教育指導費</t>
  </si>
  <si>
    <t xml:space="preserve">          就職支度金</t>
  </si>
  <si>
    <t>          車　両　費</t>
  </si>
  <si>
    <t xml:space="preserve">          雑　　　費</t>
  </si>
  <si>
    <t xml:space="preserve">    事務費支出</t>
  </si>
  <si>
    <t>          福利厚生費</t>
  </si>
  <si>
    <t xml:space="preserve">          旅費交通費</t>
  </si>
  <si>
    <t>          研修研究費</t>
  </si>
  <si>
    <t>          事務消耗品費</t>
  </si>
  <si>
    <t xml:space="preserve">          印刷製本費</t>
  </si>
  <si>
    <t xml:space="preserve">          水道光熱費</t>
  </si>
  <si>
    <t xml:space="preserve">          修　繕　費</t>
  </si>
  <si>
    <t xml:space="preserve">          通信運搬費</t>
  </si>
  <si>
    <t xml:space="preserve">          会　議　費</t>
  </si>
  <si>
    <t xml:space="preserve">          業務委託費</t>
  </si>
  <si>
    <t xml:space="preserve">          手　数　料</t>
  </si>
  <si>
    <t>          保　険　料</t>
  </si>
  <si>
    <t xml:space="preserve">          租税公課</t>
  </si>
  <si>
    <t>          保　守　料</t>
  </si>
  <si>
    <t>          諸　会　費</t>
  </si>
  <si>
    <t>          雑　　　費</t>
  </si>
  <si>
    <t xml:space="preserve">    減価償却費</t>
  </si>
  <si>
    <t>          減価償却費</t>
  </si>
  <si>
    <t xml:space="preserve">    国庫補助金等特別積立金取崩額</t>
  </si>
  <si>
    <t xml:space="preserve">          国庫補助金等特別積立金取崩額</t>
  </si>
  <si>
    <t>  サービス活動費用計</t>
  </si>
  <si>
    <t>サービス活動増減差額</t>
  </si>
  <si>
    <t>サービス活動外増減の部</t>
    <phoneticPr fontId="1"/>
  </si>
  <si>
    <t>収　益</t>
  </si>
  <si>
    <t>経常増減差額</t>
    <phoneticPr fontId="1"/>
  </si>
  <si>
    <t>特別増減の部</t>
    <phoneticPr fontId="1"/>
  </si>
  <si>
    <t>特別増減差額</t>
    <phoneticPr fontId="1"/>
  </si>
  <si>
    <t>当期活動増減差額</t>
    <phoneticPr fontId="1"/>
  </si>
  <si>
    <t xml:space="preserve">前期繰越活動増減差額 </t>
    <phoneticPr fontId="1"/>
  </si>
  <si>
    <t xml:space="preserve">当期末繰越活動増減差額 </t>
    <phoneticPr fontId="1"/>
  </si>
  <si>
    <t>次期繰越活動増減差額</t>
    <phoneticPr fontId="1"/>
  </si>
  <si>
    <t>          生活向上援助費　</t>
    <phoneticPr fontId="1"/>
  </si>
  <si>
    <t>　　　 　 一時保護委託費　</t>
    <phoneticPr fontId="1"/>
  </si>
  <si>
    <t>　　　　  児童手当</t>
    <phoneticPr fontId="1"/>
  </si>
  <si>
    <t>          自立支援費給付金　</t>
    <phoneticPr fontId="1"/>
  </si>
  <si>
    <t xml:space="preserve">          その他補助金</t>
    <rPh sb="12" eb="13">
      <t>タ</t>
    </rPh>
    <rPh sb="13" eb="16">
      <t>ホジョキン</t>
    </rPh>
    <phoneticPr fontId="1"/>
  </si>
  <si>
    <t xml:space="preserve"> サービス活動外収入計</t>
    <phoneticPr fontId="1"/>
  </si>
  <si>
    <t>受取利息配当金収益</t>
    <rPh sb="0" eb="2">
      <t>ウケトリ</t>
    </rPh>
    <rPh sb="2" eb="4">
      <t>リソク</t>
    </rPh>
    <rPh sb="4" eb="7">
      <t>ハイトウキン</t>
    </rPh>
    <rPh sb="7" eb="9">
      <t>シュウエキ</t>
    </rPh>
    <phoneticPr fontId="1"/>
  </si>
  <si>
    <t>その他サービス活動収益</t>
    <rPh sb="2" eb="3">
      <t>タ</t>
    </rPh>
    <rPh sb="7" eb="9">
      <t>カツドウ</t>
    </rPh>
    <rPh sb="9" eb="11">
      <t>シュウエキ</t>
    </rPh>
    <phoneticPr fontId="1"/>
  </si>
  <si>
    <t>　　　受入研修費収益</t>
    <rPh sb="3" eb="5">
      <t>ウケイレ</t>
    </rPh>
    <rPh sb="5" eb="8">
      <t>ケンシュウヒ</t>
    </rPh>
    <rPh sb="8" eb="10">
      <t>シュウエキ</t>
    </rPh>
    <phoneticPr fontId="1"/>
  </si>
  <si>
    <t>　　　利用者等外給食収益</t>
    <rPh sb="3" eb="6">
      <t>リヨウシャ</t>
    </rPh>
    <rPh sb="6" eb="7">
      <t>ナド</t>
    </rPh>
    <rPh sb="7" eb="8">
      <t>ソト</t>
    </rPh>
    <rPh sb="8" eb="10">
      <t>キュウショク</t>
    </rPh>
    <rPh sb="10" eb="12">
      <t>シュウエキ</t>
    </rPh>
    <phoneticPr fontId="1"/>
  </si>
  <si>
    <t>　　　雑収益</t>
    <rPh sb="3" eb="4">
      <t>ザツ</t>
    </rPh>
    <rPh sb="4" eb="6">
      <t>シュウエキ</t>
    </rPh>
    <phoneticPr fontId="1"/>
  </si>
  <si>
    <t>サービス活動外費用計</t>
    <phoneticPr fontId="1"/>
  </si>
  <si>
    <t xml:space="preserve">サービス活動外増減差額 </t>
    <phoneticPr fontId="1"/>
  </si>
  <si>
    <t xml:space="preserve">  特別増減収入計</t>
    <rPh sb="4" eb="6">
      <t>ゾウゲン</t>
    </rPh>
    <phoneticPr fontId="1"/>
  </si>
  <si>
    <t xml:space="preserve">  特別増減支出計</t>
    <rPh sb="4" eb="6">
      <t>ゾウゲン</t>
    </rPh>
    <phoneticPr fontId="1"/>
  </si>
  <si>
    <t>繰越活動増減の部</t>
    <phoneticPr fontId="1"/>
  </si>
  <si>
    <t>国庫補助金等特別積立金積立額</t>
    <rPh sb="0" eb="2">
      <t>コッコ</t>
    </rPh>
    <rPh sb="2" eb="6">
      <t>ホジョキンナド</t>
    </rPh>
    <rPh sb="6" eb="8">
      <t>トクベツ</t>
    </rPh>
    <rPh sb="8" eb="10">
      <t>ツミタテ</t>
    </rPh>
    <rPh sb="10" eb="11">
      <t>キン</t>
    </rPh>
    <rPh sb="11" eb="13">
      <t>ツミタテ</t>
    </rPh>
    <rPh sb="13" eb="14">
      <t>ガク</t>
    </rPh>
    <phoneticPr fontId="1"/>
  </si>
  <si>
    <t>※</t>
    <phoneticPr fontId="1"/>
  </si>
  <si>
    <t>会計基準の変更に伴い前年度との比較できず。</t>
    <rPh sb="0" eb="2">
      <t>カイケイ</t>
    </rPh>
    <rPh sb="2" eb="4">
      <t>キジュン</t>
    </rPh>
    <rPh sb="5" eb="7">
      <t>ヘンコウ</t>
    </rPh>
    <rPh sb="8" eb="9">
      <t>トモナ</t>
    </rPh>
    <rPh sb="10" eb="13">
      <t>ゼンネンド</t>
    </rPh>
    <rPh sb="15" eb="17">
      <t>ヒカク</t>
    </rPh>
    <phoneticPr fontId="1"/>
  </si>
  <si>
    <t xml:space="preserve">          土地建物賃借料支出</t>
    <phoneticPr fontId="1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</si>
  <si>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1"/>
  </si>
  <si>
    <t>　　施設整備等補助金収入　　　</t>
    <rPh sb="2" eb="4">
      <t>シセツ</t>
    </rPh>
    <rPh sb="4" eb="7">
      <t>セイビトウ</t>
    </rPh>
    <rPh sb="7" eb="10">
      <t>ホジョキン</t>
    </rPh>
    <rPh sb="10" eb="12">
      <t>シュウニュウ</t>
    </rPh>
    <phoneticPr fontId="1"/>
  </si>
  <si>
    <t>その他積立金積立額</t>
    <rPh sb="2" eb="3">
      <t>タ</t>
    </rPh>
    <rPh sb="3" eb="5">
      <t>ツミタテ</t>
    </rPh>
    <rPh sb="5" eb="6">
      <t>キン</t>
    </rPh>
    <rPh sb="6" eb="8">
      <t>ツミタテ</t>
    </rPh>
    <rPh sb="8" eb="9">
      <t>ガク</t>
    </rPh>
    <phoneticPr fontId="1"/>
  </si>
  <si>
    <t>　　施設整備等積立金積立額</t>
    <rPh sb="2" eb="4">
      <t>シセツ</t>
    </rPh>
    <rPh sb="4" eb="7">
      <t>セイビトウ</t>
    </rPh>
    <rPh sb="7" eb="9">
      <t>ツミタテ</t>
    </rPh>
    <rPh sb="9" eb="10">
      <t>キン</t>
    </rPh>
    <rPh sb="10" eb="12">
      <t>ツミタテ</t>
    </rPh>
    <rPh sb="12" eb="13">
      <t>ガク</t>
    </rPh>
    <phoneticPr fontId="1"/>
  </si>
  <si>
    <t>(自)　平成 28年  4月  1日    (至)　平成 29年  3月 31日 </t>
    <phoneticPr fontId="1"/>
  </si>
  <si>
    <t>その他サービス活動外費用</t>
    <rPh sb="2" eb="3">
      <t>タ</t>
    </rPh>
    <rPh sb="7" eb="9">
      <t>カツドウ</t>
    </rPh>
    <rPh sb="9" eb="10">
      <t>ガイ</t>
    </rPh>
    <rPh sb="10" eb="12">
      <t>ヒヨウ</t>
    </rPh>
    <phoneticPr fontId="1"/>
  </si>
  <si>
    <t>　　　利用者等外給食費</t>
    <rPh sb="3" eb="6">
      <t>リヨウシャ</t>
    </rPh>
    <rPh sb="6" eb="7">
      <t>ナド</t>
    </rPh>
    <rPh sb="7" eb="8">
      <t>ソト</t>
    </rPh>
    <rPh sb="8" eb="10">
      <t>キュウショク</t>
    </rPh>
    <rPh sb="10" eb="11">
      <t>ヒ</t>
    </rPh>
    <phoneticPr fontId="1"/>
  </si>
</sst>
</file>

<file path=xl/styles.xml><?xml version="1.0" encoding="utf-8"?>
<styleSheet xmlns="http://schemas.openxmlformats.org/spreadsheetml/2006/main">
  <numFmts count="1">
    <numFmt numFmtId="176" formatCode="#,##0;\△\ #,##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6" xfId="0" applyNumberFormat="1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/>
    <xf numFmtId="176" fontId="2" fillId="2" borderId="7" xfId="0" applyNumberFormat="1" applyFont="1" applyFill="1" applyBorder="1" applyAlignment="1">
      <alignment horizontal="right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shrinkToFit="1"/>
    </xf>
    <xf numFmtId="176" fontId="2" fillId="2" borderId="7" xfId="0" applyNumberFormat="1" applyFont="1" applyFill="1" applyBorder="1" applyAlignment="1">
      <alignment horizontal="right" vertical="center" shrinkToFit="1"/>
    </xf>
    <xf numFmtId="0" fontId="2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176" fontId="5" fillId="2" borderId="7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textRotation="255"/>
    </xf>
    <xf numFmtId="0" fontId="2" fillId="0" borderId="4" xfId="0" applyNumberFormat="1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2" fillId="2" borderId="7" xfId="0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vertical="center" shrinkToFit="1"/>
    </xf>
    <xf numFmtId="0" fontId="0" fillId="2" borderId="7" xfId="0" applyFont="1" applyFill="1" applyBorder="1" applyAlignment="1">
      <alignment vertical="center" shrinkToFit="1"/>
    </xf>
    <xf numFmtId="0" fontId="2" fillId="0" borderId="7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8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2" fillId="2" borderId="7" xfId="0" applyNumberFormat="1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2" fillId="0" borderId="6" xfId="0" applyNumberFormat="1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F103"/>
  <sheetViews>
    <sheetView tabSelected="1" workbookViewId="0">
      <selection activeCell="D102" sqref="D102"/>
    </sheetView>
  </sheetViews>
  <sheetFormatPr defaultRowHeight="13.5"/>
  <cols>
    <col min="1" max="2" width="3.625" style="1" customWidth="1"/>
    <col min="3" max="3" width="36.625" style="2" customWidth="1"/>
    <col min="4" max="6" width="16.625" style="3" customWidth="1"/>
    <col min="7" max="16384" width="9" style="1"/>
  </cols>
  <sheetData>
    <row r="3" spans="1:6">
      <c r="F3" s="3" t="s">
        <v>0</v>
      </c>
    </row>
    <row r="4" spans="1:6" ht="23.1" customHeight="1">
      <c r="A4" s="31" t="s">
        <v>1</v>
      </c>
      <c r="B4" s="32"/>
      <c r="C4" s="32"/>
      <c r="D4" s="32"/>
      <c r="E4" s="32"/>
      <c r="F4" s="32"/>
    </row>
    <row r="5" spans="1:6">
      <c r="A5" s="33" t="s">
        <v>97</v>
      </c>
      <c r="B5" s="34"/>
      <c r="C5" s="34"/>
      <c r="D5" s="34"/>
      <c r="E5" s="34"/>
      <c r="F5" s="34"/>
    </row>
    <row r="7" spans="1:6">
      <c r="F7" s="3" t="s">
        <v>2</v>
      </c>
    </row>
    <row r="8" spans="1:6" s="4" customFormat="1" ht="23.1" customHeight="1">
      <c r="A8" s="35" t="s">
        <v>3</v>
      </c>
      <c r="B8" s="36"/>
      <c r="C8" s="37"/>
      <c r="D8" s="21" t="s">
        <v>4</v>
      </c>
      <c r="E8" s="21" t="s">
        <v>5</v>
      </c>
      <c r="F8" s="21" t="s">
        <v>6</v>
      </c>
    </row>
    <row r="9" spans="1:6">
      <c r="A9" s="38" t="s">
        <v>7</v>
      </c>
      <c r="B9" s="38" t="s">
        <v>8</v>
      </c>
      <c r="C9" s="7" t="s">
        <v>9</v>
      </c>
      <c r="D9" s="8">
        <f>D10+D13</f>
        <v>177089123</v>
      </c>
      <c r="E9" s="8">
        <f>E10+E13</f>
        <v>186164586</v>
      </c>
      <c r="F9" s="8">
        <f>D9-E9</f>
        <v>-9075463</v>
      </c>
    </row>
    <row r="10" spans="1:6">
      <c r="A10" s="39"/>
      <c r="B10" s="39"/>
      <c r="C10" s="5" t="s">
        <v>10</v>
      </c>
      <c r="D10" s="6">
        <f>D11+D12</f>
        <v>173303623</v>
      </c>
      <c r="E10" s="6">
        <f>E11+E12</f>
        <v>179639916</v>
      </c>
      <c r="F10" s="6">
        <f>D10-E10</f>
        <v>-6336293</v>
      </c>
    </row>
    <row r="11" spans="1:6">
      <c r="A11" s="39"/>
      <c r="B11" s="39"/>
      <c r="C11" s="5" t="s">
        <v>11</v>
      </c>
      <c r="D11" s="6">
        <v>142475799</v>
      </c>
      <c r="E11" s="6">
        <v>146354656</v>
      </c>
      <c r="F11" s="6">
        <f t="shared" ref="F11:F21" si="0">D11-E11</f>
        <v>-3878857</v>
      </c>
    </row>
    <row r="12" spans="1:6">
      <c r="A12" s="39"/>
      <c r="B12" s="39"/>
      <c r="C12" s="5" t="s">
        <v>12</v>
      </c>
      <c r="D12" s="6">
        <v>30827824</v>
      </c>
      <c r="E12" s="6">
        <v>33285260</v>
      </c>
      <c r="F12" s="6">
        <f t="shared" si="0"/>
        <v>-2457436</v>
      </c>
    </row>
    <row r="13" spans="1:6">
      <c r="A13" s="39"/>
      <c r="B13" s="39"/>
      <c r="C13" s="5" t="s">
        <v>13</v>
      </c>
      <c r="D13" s="6">
        <f>D14</f>
        <v>3785500</v>
      </c>
      <c r="E13" s="6">
        <f>E14</f>
        <v>6524670</v>
      </c>
      <c r="F13" s="6">
        <f t="shared" si="0"/>
        <v>-2739170</v>
      </c>
    </row>
    <row r="14" spans="1:6">
      <c r="A14" s="39"/>
      <c r="B14" s="39"/>
      <c r="C14" s="5" t="s">
        <v>14</v>
      </c>
      <c r="D14" s="6">
        <f>D15+D16+D17+D18+D19</f>
        <v>3785500</v>
      </c>
      <c r="E14" s="6">
        <f>E15+E16+E17+E18+E19</f>
        <v>6524670</v>
      </c>
      <c r="F14" s="6">
        <f t="shared" si="0"/>
        <v>-2739170</v>
      </c>
    </row>
    <row r="15" spans="1:6">
      <c r="A15" s="39"/>
      <c r="B15" s="39"/>
      <c r="C15" s="5" t="s">
        <v>73</v>
      </c>
      <c r="D15" s="6">
        <v>0</v>
      </c>
      <c r="E15" s="6">
        <v>0</v>
      </c>
      <c r="F15" s="6">
        <f t="shared" si="0"/>
        <v>0</v>
      </c>
    </row>
    <row r="16" spans="1:6">
      <c r="A16" s="39"/>
      <c r="B16" s="39"/>
      <c r="C16" s="5" t="s">
        <v>74</v>
      </c>
      <c r="D16" s="6">
        <v>372500</v>
      </c>
      <c r="E16" s="6">
        <v>163250</v>
      </c>
      <c r="F16" s="6">
        <f t="shared" si="0"/>
        <v>209250</v>
      </c>
    </row>
    <row r="17" spans="1:6">
      <c r="A17" s="39"/>
      <c r="B17" s="39"/>
      <c r="C17" s="5" t="s">
        <v>75</v>
      </c>
      <c r="D17" s="6">
        <v>3200000</v>
      </c>
      <c r="E17" s="6">
        <v>3290000</v>
      </c>
      <c r="F17" s="6">
        <f t="shared" si="0"/>
        <v>-90000</v>
      </c>
    </row>
    <row r="18" spans="1:6">
      <c r="A18" s="39"/>
      <c r="B18" s="39"/>
      <c r="C18" s="5" t="s">
        <v>76</v>
      </c>
      <c r="D18" s="6">
        <v>120000</v>
      </c>
      <c r="E18" s="6">
        <v>296000</v>
      </c>
      <c r="F18" s="6">
        <f t="shared" si="0"/>
        <v>-176000</v>
      </c>
    </row>
    <row r="19" spans="1:6">
      <c r="A19" s="39"/>
      <c r="B19" s="39"/>
      <c r="C19" s="5" t="s">
        <v>77</v>
      </c>
      <c r="D19" s="6">
        <v>93000</v>
      </c>
      <c r="E19" s="6">
        <v>2775420</v>
      </c>
      <c r="F19" s="6">
        <f t="shared" si="0"/>
        <v>-2682420</v>
      </c>
    </row>
    <row r="20" spans="1:6">
      <c r="A20" s="40"/>
      <c r="B20" s="40"/>
      <c r="C20" s="5" t="s">
        <v>15</v>
      </c>
      <c r="D20" s="6">
        <f>D21</f>
        <v>716082</v>
      </c>
      <c r="E20" s="6">
        <f>E21</f>
        <v>1593023</v>
      </c>
      <c r="F20" s="6">
        <f t="shared" si="0"/>
        <v>-876941</v>
      </c>
    </row>
    <row r="21" spans="1:6">
      <c r="A21" s="40"/>
      <c r="B21" s="41"/>
      <c r="C21" s="22" t="s">
        <v>16</v>
      </c>
      <c r="D21" s="16">
        <v>716082</v>
      </c>
      <c r="E21" s="16">
        <v>1593023</v>
      </c>
      <c r="F21" s="6">
        <f t="shared" si="0"/>
        <v>-876941</v>
      </c>
    </row>
    <row r="22" spans="1:6">
      <c r="A22" s="40"/>
      <c r="B22" s="42"/>
      <c r="C22" s="27" t="s">
        <v>17</v>
      </c>
      <c r="D22" s="23">
        <f>D9+D20</f>
        <v>177805205</v>
      </c>
      <c r="E22" s="23">
        <f>E9+E20</f>
        <v>187757609</v>
      </c>
      <c r="F22" s="23">
        <f>D22-E22</f>
        <v>-9952404</v>
      </c>
    </row>
    <row r="23" spans="1:6">
      <c r="A23" s="40"/>
      <c r="B23" s="38" t="s">
        <v>18</v>
      </c>
      <c r="C23" s="7" t="s">
        <v>19</v>
      </c>
      <c r="D23" s="8">
        <f>D24+D25+D26+D27+D28</f>
        <v>107480463</v>
      </c>
      <c r="E23" s="8">
        <f>E24+E25+E26+E27+E28</f>
        <v>109533154</v>
      </c>
      <c r="F23" s="8">
        <f>D23-E23</f>
        <v>-2052691</v>
      </c>
    </row>
    <row r="24" spans="1:6">
      <c r="A24" s="40"/>
      <c r="B24" s="39"/>
      <c r="C24" s="5" t="s">
        <v>20</v>
      </c>
      <c r="D24" s="6">
        <v>65959047</v>
      </c>
      <c r="E24" s="6">
        <v>68225441</v>
      </c>
      <c r="F24" s="6">
        <f>D24-E24</f>
        <v>-2266394</v>
      </c>
    </row>
    <row r="25" spans="1:6">
      <c r="A25" s="40"/>
      <c r="B25" s="39"/>
      <c r="C25" s="5" t="s">
        <v>21</v>
      </c>
      <c r="D25" s="6">
        <v>18548594</v>
      </c>
      <c r="E25" s="6">
        <v>18865191</v>
      </c>
      <c r="F25" s="6">
        <f t="shared" ref="F25:F72" si="1">D25-E25</f>
        <v>-316597</v>
      </c>
    </row>
    <row r="26" spans="1:6">
      <c r="A26" s="40"/>
      <c r="B26" s="39"/>
      <c r="C26" s="5" t="s">
        <v>22</v>
      </c>
      <c r="D26" s="6">
        <v>7515250</v>
      </c>
      <c r="E26" s="6">
        <v>6038100</v>
      </c>
      <c r="F26" s="6">
        <f t="shared" si="1"/>
        <v>1477150</v>
      </c>
    </row>
    <row r="27" spans="1:6">
      <c r="A27" s="40"/>
      <c r="B27" s="39"/>
      <c r="C27" s="5" t="s">
        <v>23</v>
      </c>
      <c r="D27" s="6">
        <v>1620143</v>
      </c>
      <c r="E27" s="6">
        <v>3368876</v>
      </c>
      <c r="F27" s="6">
        <f t="shared" si="1"/>
        <v>-1748733</v>
      </c>
    </row>
    <row r="28" spans="1:6">
      <c r="A28" s="40"/>
      <c r="B28" s="39"/>
      <c r="C28" s="5" t="s">
        <v>24</v>
      </c>
      <c r="D28" s="6">
        <v>13837429</v>
      </c>
      <c r="E28" s="6">
        <v>13035546</v>
      </c>
      <c r="F28" s="6">
        <f t="shared" si="1"/>
        <v>801883</v>
      </c>
    </row>
    <row r="29" spans="1:6">
      <c r="A29" s="40"/>
      <c r="B29" s="39"/>
      <c r="C29" s="5" t="s">
        <v>25</v>
      </c>
      <c r="D29" s="6">
        <f>SUM(D30:D44)</f>
        <v>36350820</v>
      </c>
      <c r="E29" s="6">
        <f>SUM(E30:E44)</f>
        <v>36894431</v>
      </c>
      <c r="F29" s="6">
        <f t="shared" si="1"/>
        <v>-543611</v>
      </c>
    </row>
    <row r="30" spans="1:6">
      <c r="A30" s="40"/>
      <c r="B30" s="39"/>
      <c r="C30" s="5" t="s">
        <v>26</v>
      </c>
      <c r="D30" s="6">
        <v>10317478</v>
      </c>
      <c r="E30" s="6">
        <v>11281442</v>
      </c>
      <c r="F30" s="6">
        <f t="shared" si="1"/>
        <v>-963964</v>
      </c>
    </row>
    <row r="31" spans="1:6">
      <c r="A31" s="40"/>
      <c r="B31" s="39"/>
      <c r="C31" s="5" t="s">
        <v>27</v>
      </c>
      <c r="D31" s="6">
        <v>291564</v>
      </c>
      <c r="E31" s="6">
        <v>306706</v>
      </c>
      <c r="F31" s="6">
        <f t="shared" si="1"/>
        <v>-15142</v>
      </c>
    </row>
    <row r="32" spans="1:6">
      <c r="A32" s="40"/>
      <c r="B32" s="39"/>
      <c r="C32" s="5" t="s">
        <v>28</v>
      </c>
      <c r="D32" s="6">
        <v>1137435</v>
      </c>
      <c r="E32" s="6">
        <v>1269787</v>
      </c>
      <c r="F32" s="6">
        <f t="shared" si="1"/>
        <v>-132352</v>
      </c>
    </row>
    <row r="33" spans="1:6">
      <c r="A33" s="40"/>
      <c r="B33" s="39"/>
      <c r="C33" s="5" t="s">
        <v>29</v>
      </c>
      <c r="D33" s="6">
        <v>2959353</v>
      </c>
      <c r="E33" s="6">
        <v>2531522</v>
      </c>
      <c r="F33" s="6">
        <f t="shared" si="1"/>
        <v>427831</v>
      </c>
    </row>
    <row r="34" spans="1:6">
      <c r="A34" s="40"/>
      <c r="B34" s="39"/>
      <c r="C34" s="5" t="s">
        <v>30</v>
      </c>
      <c r="D34" s="6">
        <v>1831171</v>
      </c>
      <c r="E34" s="6">
        <v>1436315</v>
      </c>
      <c r="F34" s="6">
        <f t="shared" si="1"/>
        <v>394856</v>
      </c>
    </row>
    <row r="35" spans="1:6">
      <c r="A35" s="40"/>
      <c r="B35" s="39"/>
      <c r="C35" s="5" t="s">
        <v>31</v>
      </c>
      <c r="D35" s="6">
        <v>27869</v>
      </c>
      <c r="E35" s="6">
        <v>0</v>
      </c>
      <c r="F35" s="6">
        <f t="shared" si="1"/>
        <v>27869</v>
      </c>
    </row>
    <row r="36" spans="1:6">
      <c r="A36" s="40"/>
      <c r="B36" s="39"/>
      <c r="C36" s="5" t="s">
        <v>32</v>
      </c>
      <c r="D36" s="6">
        <v>4102840</v>
      </c>
      <c r="E36" s="6">
        <v>4191805</v>
      </c>
      <c r="F36" s="6">
        <f t="shared" si="1"/>
        <v>-88965</v>
      </c>
    </row>
    <row r="37" spans="1:6">
      <c r="A37" s="40"/>
      <c r="B37" s="39"/>
      <c r="C37" s="5" t="s">
        <v>33</v>
      </c>
      <c r="D37" s="6">
        <v>3060091</v>
      </c>
      <c r="E37" s="6">
        <v>3836476</v>
      </c>
      <c r="F37" s="6">
        <f t="shared" si="1"/>
        <v>-776385</v>
      </c>
    </row>
    <row r="38" spans="1:6">
      <c r="A38" s="40"/>
      <c r="B38" s="39"/>
      <c r="C38" s="5" t="s">
        <v>34</v>
      </c>
      <c r="D38" s="6">
        <v>2391965</v>
      </c>
      <c r="E38" s="6">
        <v>1834234</v>
      </c>
      <c r="F38" s="6">
        <f t="shared" si="1"/>
        <v>557731</v>
      </c>
    </row>
    <row r="39" spans="1:6">
      <c r="A39" s="40"/>
      <c r="B39" s="39"/>
      <c r="C39" s="5" t="s">
        <v>35</v>
      </c>
      <c r="D39" s="6">
        <v>428605</v>
      </c>
      <c r="E39" s="6">
        <v>501023</v>
      </c>
      <c r="F39" s="6">
        <f t="shared" si="1"/>
        <v>-72418</v>
      </c>
    </row>
    <row r="40" spans="1:6">
      <c r="A40" s="40"/>
      <c r="B40" s="39"/>
      <c r="C40" s="5" t="s">
        <v>36</v>
      </c>
      <c r="D40" s="6">
        <v>119082</v>
      </c>
      <c r="E40" s="6">
        <v>89775</v>
      </c>
      <c r="F40" s="6">
        <f t="shared" si="1"/>
        <v>29307</v>
      </c>
    </row>
    <row r="41" spans="1:6">
      <c r="A41" s="40"/>
      <c r="B41" s="39"/>
      <c r="C41" s="5" t="s">
        <v>37</v>
      </c>
      <c r="D41" s="6">
        <v>9094132</v>
      </c>
      <c r="E41" s="6">
        <v>7347746</v>
      </c>
      <c r="F41" s="6">
        <f t="shared" si="1"/>
        <v>1746386</v>
      </c>
    </row>
    <row r="42" spans="1:6">
      <c r="A42" s="40"/>
      <c r="B42" s="39"/>
      <c r="C42" s="5" t="s">
        <v>38</v>
      </c>
      <c r="D42" s="6">
        <v>276190</v>
      </c>
      <c r="E42" s="6">
        <v>1111780</v>
      </c>
      <c r="F42" s="6">
        <f t="shared" si="1"/>
        <v>-835590</v>
      </c>
    </row>
    <row r="43" spans="1:6">
      <c r="A43" s="40"/>
      <c r="B43" s="39"/>
      <c r="C43" s="5" t="s">
        <v>39</v>
      </c>
      <c r="D43" s="6">
        <v>221320</v>
      </c>
      <c r="E43" s="6">
        <v>1070667</v>
      </c>
      <c r="F43" s="6">
        <f t="shared" si="1"/>
        <v>-849347</v>
      </c>
    </row>
    <row r="44" spans="1:6">
      <c r="A44" s="40"/>
      <c r="B44" s="39"/>
      <c r="C44" s="5" t="s">
        <v>40</v>
      </c>
      <c r="D44" s="6">
        <v>91725</v>
      </c>
      <c r="E44" s="6">
        <v>85153</v>
      </c>
      <c r="F44" s="6">
        <f t="shared" si="1"/>
        <v>6572</v>
      </c>
    </row>
    <row r="45" spans="1:6">
      <c r="A45" s="40"/>
      <c r="B45" s="39"/>
      <c r="C45" s="5" t="s">
        <v>41</v>
      </c>
      <c r="D45" s="6">
        <f>SUM(D46:D64)</f>
        <v>10494411</v>
      </c>
      <c r="E45" s="6">
        <f>SUM(E46:E64)</f>
        <v>11793877</v>
      </c>
      <c r="F45" s="6">
        <f t="shared" si="1"/>
        <v>-1299466</v>
      </c>
    </row>
    <row r="46" spans="1:6">
      <c r="A46" s="40"/>
      <c r="B46" s="39"/>
      <c r="C46" s="5" t="s">
        <v>42</v>
      </c>
      <c r="D46" s="6">
        <v>793030</v>
      </c>
      <c r="E46" s="6">
        <v>852889</v>
      </c>
      <c r="F46" s="6">
        <f t="shared" si="1"/>
        <v>-59859</v>
      </c>
    </row>
    <row r="47" spans="1:6">
      <c r="A47" s="40"/>
      <c r="B47" s="39"/>
      <c r="C47" s="5" t="s">
        <v>43</v>
      </c>
      <c r="D47" s="6">
        <v>812784</v>
      </c>
      <c r="E47" s="6">
        <v>975182</v>
      </c>
      <c r="F47" s="6">
        <f t="shared" si="1"/>
        <v>-162398</v>
      </c>
    </row>
    <row r="48" spans="1:6">
      <c r="A48" s="40"/>
      <c r="B48" s="39"/>
      <c r="C48" s="5" t="s">
        <v>44</v>
      </c>
      <c r="D48" s="6">
        <v>350880</v>
      </c>
      <c r="E48" s="6">
        <v>508935</v>
      </c>
      <c r="F48" s="6">
        <f t="shared" si="1"/>
        <v>-158055</v>
      </c>
    </row>
    <row r="49" spans="1:6">
      <c r="A49" s="40"/>
      <c r="B49" s="39"/>
      <c r="C49" s="5" t="s">
        <v>45</v>
      </c>
      <c r="D49" s="6">
        <v>151835</v>
      </c>
      <c r="E49" s="6">
        <v>535640</v>
      </c>
      <c r="F49" s="6">
        <f t="shared" si="1"/>
        <v>-383805</v>
      </c>
    </row>
    <row r="50" spans="1:6">
      <c r="A50" s="40"/>
      <c r="B50" s="39"/>
      <c r="C50" s="5" t="s">
        <v>46</v>
      </c>
      <c r="D50" s="6">
        <v>0</v>
      </c>
      <c r="E50" s="6">
        <v>7200</v>
      </c>
      <c r="F50" s="6">
        <f t="shared" si="1"/>
        <v>-7200</v>
      </c>
    </row>
    <row r="51" spans="1:6">
      <c r="A51" s="40"/>
      <c r="B51" s="39"/>
      <c r="C51" s="5" t="s">
        <v>47</v>
      </c>
      <c r="D51" s="6">
        <v>412939</v>
      </c>
      <c r="E51" s="6">
        <v>307435</v>
      </c>
      <c r="F51" s="6">
        <f t="shared" si="1"/>
        <v>105504</v>
      </c>
    </row>
    <row r="52" spans="1:6">
      <c r="A52" s="40"/>
      <c r="B52" s="39"/>
      <c r="C52" s="5" t="s">
        <v>34</v>
      </c>
      <c r="D52" s="6">
        <v>169292</v>
      </c>
      <c r="E52" s="6">
        <v>177678</v>
      </c>
      <c r="F52" s="6">
        <f t="shared" si="1"/>
        <v>-8386</v>
      </c>
    </row>
    <row r="53" spans="1:6">
      <c r="A53" s="40"/>
      <c r="B53" s="39"/>
      <c r="C53" s="5" t="s">
        <v>48</v>
      </c>
      <c r="D53" s="6">
        <v>800622</v>
      </c>
      <c r="E53" s="6">
        <v>2209619</v>
      </c>
      <c r="F53" s="6">
        <f t="shared" si="1"/>
        <v>-1408997</v>
      </c>
    </row>
    <row r="54" spans="1:6">
      <c r="A54" s="40"/>
      <c r="B54" s="39"/>
      <c r="C54" s="5" t="s">
        <v>49</v>
      </c>
      <c r="D54" s="6">
        <v>623239</v>
      </c>
      <c r="E54" s="6">
        <v>557739</v>
      </c>
      <c r="F54" s="6">
        <f t="shared" si="1"/>
        <v>65500</v>
      </c>
    </row>
    <row r="55" spans="1:6">
      <c r="A55" s="40"/>
      <c r="B55" s="39"/>
      <c r="C55" s="5" t="s">
        <v>50</v>
      </c>
      <c r="D55" s="6">
        <v>85480</v>
      </c>
      <c r="E55" s="6">
        <v>35240</v>
      </c>
      <c r="F55" s="6">
        <f t="shared" si="1"/>
        <v>50240</v>
      </c>
    </row>
    <row r="56" spans="1:6">
      <c r="A56" s="40"/>
      <c r="B56" s="39"/>
      <c r="C56" s="5" t="s">
        <v>51</v>
      </c>
      <c r="D56" s="6">
        <v>124640</v>
      </c>
      <c r="E56" s="6">
        <v>205740</v>
      </c>
      <c r="F56" s="6">
        <f t="shared" si="1"/>
        <v>-81100</v>
      </c>
    </row>
    <row r="57" spans="1:6">
      <c r="A57" s="40"/>
      <c r="B57" s="39"/>
      <c r="C57" s="5" t="s">
        <v>52</v>
      </c>
      <c r="D57" s="6">
        <v>111887</v>
      </c>
      <c r="E57" s="6">
        <v>83247</v>
      </c>
      <c r="F57" s="6">
        <f t="shared" si="1"/>
        <v>28640</v>
      </c>
    </row>
    <row r="58" spans="1:6">
      <c r="A58" s="40"/>
      <c r="B58" s="39"/>
      <c r="C58" s="5" t="s">
        <v>53</v>
      </c>
      <c r="D58" s="6">
        <v>897140</v>
      </c>
      <c r="E58" s="6">
        <v>999390</v>
      </c>
      <c r="F58" s="6">
        <f t="shared" si="1"/>
        <v>-102250</v>
      </c>
    </row>
    <row r="59" spans="1:6">
      <c r="A59" s="40"/>
      <c r="B59" s="39"/>
      <c r="C59" s="5" t="s">
        <v>36</v>
      </c>
      <c r="D59" s="6">
        <v>1544282</v>
      </c>
      <c r="E59" s="6">
        <v>1371049</v>
      </c>
      <c r="F59" s="6">
        <f t="shared" si="1"/>
        <v>173233</v>
      </c>
    </row>
    <row r="60" spans="1:6">
      <c r="A60" s="40"/>
      <c r="B60" s="39"/>
      <c r="C60" s="5" t="s">
        <v>92</v>
      </c>
      <c r="D60" s="6">
        <v>596288</v>
      </c>
      <c r="E60" s="6">
        <v>650000</v>
      </c>
      <c r="F60" s="6">
        <f t="shared" si="1"/>
        <v>-53712</v>
      </c>
    </row>
    <row r="61" spans="1:6">
      <c r="A61" s="40"/>
      <c r="B61" s="39"/>
      <c r="C61" s="5" t="s">
        <v>54</v>
      </c>
      <c r="D61" s="6">
        <v>41400</v>
      </c>
      <c r="E61" s="6">
        <v>147500</v>
      </c>
      <c r="F61" s="6">
        <f t="shared" si="1"/>
        <v>-106100</v>
      </c>
    </row>
    <row r="62" spans="1:6">
      <c r="A62" s="40"/>
      <c r="B62" s="39"/>
      <c r="C62" s="5" t="s">
        <v>55</v>
      </c>
      <c r="D62" s="6">
        <v>299268</v>
      </c>
      <c r="E62" s="6">
        <v>419528</v>
      </c>
      <c r="F62" s="6">
        <f t="shared" si="1"/>
        <v>-120260</v>
      </c>
    </row>
    <row r="63" spans="1:6">
      <c r="A63" s="40"/>
      <c r="B63" s="39"/>
      <c r="C63" s="5" t="s">
        <v>56</v>
      </c>
      <c r="D63" s="6">
        <v>50720</v>
      </c>
      <c r="E63" s="6">
        <v>31720</v>
      </c>
      <c r="F63" s="6">
        <f t="shared" si="1"/>
        <v>19000</v>
      </c>
    </row>
    <row r="64" spans="1:6">
      <c r="A64" s="40"/>
      <c r="B64" s="39"/>
      <c r="C64" s="5" t="s">
        <v>57</v>
      </c>
      <c r="D64" s="6">
        <v>2628685</v>
      </c>
      <c r="E64" s="6">
        <v>1718146</v>
      </c>
      <c r="F64" s="6">
        <f t="shared" si="1"/>
        <v>910539</v>
      </c>
    </row>
    <row r="65" spans="1:6">
      <c r="A65" s="40"/>
      <c r="B65" s="39"/>
      <c r="C65" s="5" t="s">
        <v>58</v>
      </c>
      <c r="D65" s="6">
        <f>SUM(D66:D67)</f>
        <v>3832736</v>
      </c>
      <c r="E65" s="6">
        <f>SUM(E66:E67)</f>
        <v>4002000</v>
      </c>
      <c r="F65" s="6">
        <f t="shared" si="1"/>
        <v>-169264</v>
      </c>
    </row>
    <row r="66" spans="1:6">
      <c r="A66" s="40"/>
      <c r="B66" s="39"/>
      <c r="C66" s="5" t="s">
        <v>59</v>
      </c>
      <c r="D66" s="6">
        <v>3832736</v>
      </c>
      <c r="E66" s="6">
        <v>4002000</v>
      </c>
      <c r="F66" s="6">
        <f t="shared" si="1"/>
        <v>-169264</v>
      </c>
    </row>
    <row r="67" spans="1:6">
      <c r="A67" s="40"/>
      <c r="B67" s="39"/>
      <c r="C67" s="5"/>
      <c r="D67" s="6"/>
      <c r="E67" s="6"/>
      <c r="F67" s="6">
        <f t="shared" si="1"/>
        <v>0</v>
      </c>
    </row>
    <row r="68" spans="1:6">
      <c r="A68" s="40"/>
      <c r="B68" s="39"/>
      <c r="C68" s="5" t="s">
        <v>60</v>
      </c>
      <c r="D68" s="6">
        <f>D69</f>
        <v>-2515361</v>
      </c>
      <c r="E68" s="6">
        <f>E69</f>
        <v>-2690501</v>
      </c>
      <c r="F68" s="6">
        <f t="shared" si="1"/>
        <v>175140</v>
      </c>
    </row>
    <row r="69" spans="1:6">
      <c r="A69" s="40"/>
      <c r="B69" s="40"/>
      <c r="C69" s="5" t="s">
        <v>61</v>
      </c>
      <c r="D69" s="6">
        <v>-2515361</v>
      </c>
      <c r="E69" s="6">
        <v>-2690501</v>
      </c>
      <c r="F69" s="6">
        <f t="shared" si="1"/>
        <v>175140</v>
      </c>
    </row>
    <row r="70" spans="1:6">
      <c r="A70" s="40"/>
      <c r="B70" s="40"/>
      <c r="C70" s="5"/>
      <c r="D70" s="6"/>
      <c r="E70" s="6"/>
      <c r="F70" s="6">
        <f t="shared" si="1"/>
        <v>0</v>
      </c>
    </row>
    <row r="71" spans="1:6">
      <c r="A71" s="40"/>
      <c r="B71" s="40"/>
      <c r="C71" s="5"/>
      <c r="D71" s="6"/>
      <c r="E71" s="6"/>
      <c r="F71" s="6">
        <f t="shared" si="1"/>
        <v>0</v>
      </c>
    </row>
    <row r="72" spans="1:6">
      <c r="A72" s="40"/>
      <c r="B72" s="41"/>
      <c r="C72" s="22"/>
      <c r="D72" s="16"/>
      <c r="E72" s="16"/>
      <c r="F72" s="6">
        <f t="shared" si="1"/>
        <v>0</v>
      </c>
    </row>
    <row r="73" spans="1:6">
      <c r="A73" s="41"/>
      <c r="B73" s="42"/>
      <c r="C73" s="27" t="s">
        <v>62</v>
      </c>
      <c r="D73" s="23">
        <f>D68+D65+D45+D29+D23</f>
        <v>155643069</v>
      </c>
      <c r="E73" s="23">
        <f>E68+E65+E45+E29+E23</f>
        <v>159532961</v>
      </c>
      <c r="F73" s="23">
        <f>D73-E73</f>
        <v>-3889892</v>
      </c>
    </row>
    <row r="74" spans="1:6">
      <c r="A74" s="42"/>
      <c r="B74" s="43" t="s">
        <v>63</v>
      </c>
      <c r="C74" s="44"/>
      <c r="D74" s="23">
        <f>D22-D73</f>
        <v>22162136</v>
      </c>
      <c r="E74" s="23">
        <f>E22-E73</f>
        <v>28224648</v>
      </c>
      <c r="F74" s="23">
        <f>D74-E74</f>
        <v>-6062512</v>
      </c>
    </row>
    <row r="75" spans="1:6">
      <c r="A75" s="38" t="s">
        <v>64</v>
      </c>
      <c r="B75" s="38" t="s">
        <v>65</v>
      </c>
      <c r="C75" s="7" t="s">
        <v>79</v>
      </c>
      <c r="D75" s="8">
        <v>8909</v>
      </c>
      <c r="E75" s="8">
        <v>10187</v>
      </c>
      <c r="F75" s="8">
        <f>D75-E75</f>
        <v>-1278</v>
      </c>
    </row>
    <row r="76" spans="1:6">
      <c r="A76" s="39"/>
      <c r="B76" s="39"/>
      <c r="C76" s="5"/>
      <c r="D76" s="6"/>
      <c r="E76" s="6"/>
      <c r="F76" s="6"/>
    </row>
    <row r="77" spans="1:6">
      <c r="A77" s="39"/>
      <c r="B77" s="39"/>
      <c r="C77" s="5" t="s">
        <v>80</v>
      </c>
      <c r="D77" s="6">
        <f>SUM(D78:D80)</f>
        <v>3761011</v>
      </c>
      <c r="E77" s="6">
        <f>SUM(E78:E80)</f>
        <v>4811466</v>
      </c>
      <c r="F77" s="6">
        <f>D77-E77</f>
        <v>-1050455</v>
      </c>
    </row>
    <row r="78" spans="1:6">
      <c r="A78" s="39"/>
      <c r="B78" s="39"/>
      <c r="C78" s="5" t="s">
        <v>81</v>
      </c>
      <c r="D78" s="6">
        <v>0</v>
      </c>
      <c r="E78" s="6">
        <v>0</v>
      </c>
      <c r="F78" s="6">
        <f t="shared" ref="F78:F85" si="2">D78-E78</f>
        <v>0</v>
      </c>
    </row>
    <row r="79" spans="1:6">
      <c r="A79" s="39"/>
      <c r="B79" s="39"/>
      <c r="C79" s="5" t="s">
        <v>82</v>
      </c>
      <c r="D79" s="6">
        <v>627440</v>
      </c>
      <c r="E79" s="6">
        <v>2231530</v>
      </c>
      <c r="F79" s="6">
        <f t="shared" si="2"/>
        <v>-1604090</v>
      </c>
    </row>
    <row r="80" spans="1:6">
      <c r="A80" s="40"/>
      <c r="B80" s="41"/>
      <c r="C80" s="22" t="s">
        <v>83</v>
      </c>
      <c r="D80" s="16">
        <v>3133571</v>
      </c>
      <c r="E80" s="16">
        <v>2579936</v>
      </c>
      <c r="F80" s="6">
        <f t="shared" si="2"/>
        <v>553635</v>
      </c>
    </row>
    <row r="81" spans="1:6">
      <c r="A81" s="40"/>
      <c r="B81" s="42"/>
      <c r="C81" s="28" t="s">
        <v>78</v>
      </c>
      <c r="D81" s="23">
        <f>D75+D77</f>
        <v>3769920</v>
      </c>
      <c r="E81" s="23">
        <f>E75+E77</f>
        <v>4821653</v>
      </c>
      <c r="F81" s="30">
        <f t="shared" si="2"/>
        <v>-1051733</v>
      </c>
    </row>
    <row r="82" spans="1:6">
      <c r="A82" s="40"/>
      <c r="B82" s="38" t="s">
        <v>18</v>
      </c>
      <c r="C82" s="7" t="s">
        <v>98</v>
      </c>
      <c r="D82" s="8">
        <f>D83+D84+D85</f>
        <v>627440</v>
      </c>
      <c r="E82" s="8"/>
      <c r="F82" s="6">
        <f t="shared" si="2"/>
        <v>627440</v>
      </c>
    </row>
    <row r="83" spans="1:6">
      <c r="A83" s="40"/>
      <c r="B83" s="40"/>
      <c r="C83" s="5" t="s">
        <v>99</v>
      </c>
      <c r="D83" s="6">
        <v>627440</v>
      </c>
      <c r="E83" s="6"/>
      <c r="F83" s="6">
        <f t="shared" si="2"/>
        <v>627440</v>
      </c>
    </row>
    <row r="84" spans="1:6">
      <c r="A84" s="40"/>
      <c r="B84" s="40"/>
      <c r="C84" s="9"/>
      <c r="D84" s="10"/>
      <c r="E84" s="10"/>
      <c r="F84" s="6">
        <f t="shared" si="2"/>
        <v>0</v>
      </c>
    </row>
    <row r="85" spans="1:6">
      <c r="A85" s="40"/>
      <c r="B85" s="41"/>
      <c r="C85" s="24"/>
      <c r="D85" s="25"/>
      <c r="E85" s="25"/>
      <c r="F85" s="6">
        <f t="shared" si="2"/>
        <v>0</v>
      </c>
    </row>
    <row r="86" spans="1:6">
      <c r="A86" s="40"/>
      <c r="B86" s="42"/>
      <c r="C86" s="28" t="s">
        <v>84</v>
      </c>
      <c r="D86" s="23">
        <f>D82</f>
        <v>627440</v>
      </c>
      <c r="E86" s="23"/>
      <c r="F86" s="23">
        <f>D86-E86</f>
        <v>627440</v>
      </c>
    </row>
    <row r="87" spans="1:6">
      <c r="A87" s="41"/>
      <c r="B87" s="43" t="s">
        <v>85</v>
      </c>
      <c r="C87" s="44"/>
      <c r="D87" s="23">
        <f>D81-D86</f>
        <v>3142480</v>
      </c>
      <c r="E87" s="23">
        <f>E81-E86</f>
        <v>4821653</v>
      </c>
      <c r="F87" s="23">
        <f t="shared" ref="F87:F88" si="3">D87-E87</f>
        <v>-1679173</v>
      </c>
    </row>
    <row r="88" spans="1:6">
      <c r="A88" s="43" t="s">
        <v>66</v>
      </c>
      <c r="B88" s="44"/>
      <c r="C88" s="44"/>
      <c r="D88" s="23">
        <f>D74+D87</f>
        <v>25304616</v>
      </c>
      <c r="E88" s="23">
        <f>E74+E87</f>
        <v>33046301</v>
      </c>
      <c r="F88" s="23">
        <f t="shared" si="3"/>
        <v>-7741685</v>
      </c>
    </row>
    <row r="89" spans="1:6">
      <c r="A89" s="38" t="s">
        <v>67</v>
      </c>
      <c r="B89" s="38" t="s">
        <v>65</v>
      </c>
      <c r="C89" s="7" t="s">
        <v>93</v>
      </c>
      <c r="D89" s="8">
        <v>0</v>
      </c>
      <c r="E89" s="8">
        <v>1040000</v>
      </c>
      <c r="F89" s="8">
        <f t="shared" ref="F89:F94" si="4">D89-E89</f>
        <v>-1040000</v>
      </c>
    </row>
    <row r="90" spans="1:6">
      <c r="A90" s="40"/>
      <c r="B90" s="41"/>
      <c r="C90" s="5" t="s">
        <v>94</v>
      </c>
      <c r="D90" s="6">
        <v>0</v>
      </c>
      <c r="E90" s="6">
        <v>1040000</v>
      </c>
      <c r="F90" s="16">
        <f t="shared" si="4"/>
        <v>-1040000</v>
      </c>
    </row>
    <row r="91" spans="1:6">
      <c r="A91" s="40"/>
      <c r="B91" s="42"/>
      <c r="C91" s="28" t="s">
        <v>86</v>
      </c>
      <c r="D91" s="23">
        <v>0</v>
      </c>
      <c r="E91" s="23">
        <v>1040000</v>
      </c>
      <c r="F91" s="23">
        <f t="shared" si="4"/>
        <v>-1040000</v>
      </c>
    </row>
    <row r="92" spans="1:6">
      <c r="A92" s="40"/>
      <c r="B92" s="38" t="s">
        <v>18</v>
      </c>
      <c r="C92" s="7" t="s">
        <v>89</v>
      </c>
      <c r="D92" s="8">
        <v>0</v>
      </c>
      <c r="E92" s="8">
        <v>250000</v>
      </c>
      <c r="F92" s="8">
        <f t="shared" si="4"/>
        <v>-250000</v>
      </c>
    </row>
    <row r="93" spans="1:6">
      <c r="A93" s="40"/>
      <c r="B93" s="41"/>
      <c r="C93" s="22"/>
      <c r="D93" s="16"/>
      <c r="E93" s="16"/>
      <c r="F93" s="16">
        <f t="shared" si="4"/>
        <v>0</v>
      </c>
    </row>
    <row r="94" spans="1:6">
      <c r="A94" s="40"/>
      <c r="B94" s="42"/>
      <c r="C94" s="28" t="s">
        <v>87</v>
      </c>
      <c r="D94" s="23">
        <v>0</v>
      </c>
      <c r="E94" s="23">
        <v>250000</v>
      </c>
      <c r="F94" s="23">
        <f t="shared" si="4"/>
        <v>-250000</v>
      </c>
    </row>
    <row r="95" spans="1:6">
      <c r="A95" s="41"/>
      <c r="B95" s="43" t="s">
        <v>68</v>
      </c>
      <c r="C95" s="44"/>
      <c r="D95" s="23">
        <f>D91-D94</f>
        <v>0</v>
      </c>
      <c r="E95" s="23">
        <f>E91-E94</f>
        <v>790000</v>
      </c>
      <c r="F95" s="23">
        <f t="shared" ref="F95:F96" si="5">D95-E95</f>
        <v>-790000</v>
      </c>
    </row>
    <row r="96" spans="1:6">
      <c r="A96" s="45" t="s">
        <v>69</v>
      </c>
      <c r="B96" s="46"/>
      <c r="C96" s="46"/>
      <c r="D96" s="23">
        <f>D88+D95</f>
        <v>25304616</v>
      </c>
      <c r="E96" s="23">
        <f>E88+E95</f>
        <v>33836301</v>
      </c>
      <c r="F96" s="23">
        <f t="shared" si="5"/>
        <v>-8531685</v>
      </c>
    </row>
    <row r="97" spans="1:6">
      <c r="A97" s="38" t="s">
        <v>88</v>
      </c>
      <c r="B97" s="47" t="s">
        <v>70</v>
      </c>
      <c r="C97" s="48"/>
      <c r="D97" s="26">
        <v>24026633</v>
      </c>
      <c r="E97" s="26">
        <v>10190332</v>
      </c>
      <c r="F97" s="26">
        <f>D97-E97</f>
        <v>13836301</v>
      </c>
    </row>
    <row r="98" spans="1:6">
      <c r="A98" s="40"/>
      <c r="B98" s="58" t="s">
        <v>71</v>
      </c>
      <c r="C98" s="59"/>
      <c r="D98" s="8">
        <f>D96+D97</f>
        <v>49331249</v>
      </c>
      <c r="E98" s="8">
        <f>E96+E97</f>
        <v>44026633</v>
      </c>
      <c r="F98" s="8">
        <f>D98-E98</f>
        <v>5304616</v>
      </c>
    </row>
    <row r="99" spans="1:6">
      <c r="A99" s="54"/>
      <c r="B99" s="50" t="s">
        <v>95</v>
      </c>
      <c r="C99" s="51"/>
      <c r="D99" s="18">
        <v>30000000</v>
      </c>
      <c r="E99" s="18">
        <v>20000000</v>
      </c>
      <c r="F99" s="19">
        <f>D99-E99</f>
        <v>10000000</v>
      </c>
    </row>
    <row r="100" spans="1:6">
      <c r="A100" s="55"/>
      <c r="B100" s="52" t="s">
        <v>96</v>
      </c>
      <c r="C100" s="53"/>
      <c r="D100" s="20">
        <v>30000000</v>
      </c>
      <c r="E100" s="20">
        <v>20000000</v>
      </c>
      <c r="F100" s="17">
        <f>D100-E100</f>
        <v>10000000</v>
      </c>
    </row>
    <row r="101" spans="1:6" s="14" customFormat="1" ht="66.75" customHeight="1">
      <c r="A101" s="42"/>
      <c r="B101" s="56" t="s">
        <v>72</v>
      </c>
      <c r="C101" s="57"/>
      <c r="D101" s="15">
        <v>19331249</v>
      </c>
      <c r="E101" s="15">
        <v>24026633</v>
      </c>
      <c r="F101" s="15">
        <f>D101-E101</f>
        <v>-4695384</v>
      </c>
    </row>
    <row r="102" spans="1:6">
      <c r="A102" s="12"/>
      <c r="B102" s="12"/>
      <c r="C102" s="11"/>
      <c r="D102" s="13"/>
      <c r="E102" s="13"/>
      <c r="F102" s="13"/>
    </row>
    <row r="103" spans="1:6" ht="23.25" customHeight="1">
      <c r="A103" s="29" t="s">
        <v>90</v>
      </c>
      <c r="B103" s="49" t="s">
        <v>91</v>
      </c>
      <c r="C103" s="49"/>
      <c r="D103" s="49"/>
      <c r="E103" s="49"/>
      <c r="F103" s="49"/>
    </row>
  </sheetData>
  <mergeCells count="24">
    <mergeCell ref="B103:F103"/>
    <mergeCell ref="B99:C99"/>
    <mergeCell ref="B100:C100"/>
    <mergeCell ref="A97:A101"/>
    <mergeCell ref="B101:C101"/>
    <mergeCell ref="B98:C98"/>
    <mergeCell ref="B92:B94"/>
    <mergeCell ref="A89:A95"/>
    <mergeCell ref="B95:C95"/>
    <mergeCell ref="A96:C96"/>
    <mergeCell ref="B97:C97"/>
    <mergeCell ref="B89:B91"/>
    <mergeCell ref="B75:B81"/>
    <mergeCell ref="B82:B86"/>
    <mergeCell ref="A75:A87"/>
    <mergeCell ref="B87:C87"/>
    <mergeCell ref="A88:C88"/>
    <mergeCell ref="A4:F4"/>
    <mergeCell ref="A5:F5"/>
    <mergeCell ref="A8:C8"/>
    <mergeCell ref="B9:B22"/>
    <mergeCell ref="B23:B73"/>
    <mergeCell ref="A9:A74"/>
    <mergeCell ref="B74:C74"/>
  </mergeCells>
  <phoneticPr fontId="1"/>
  <pageMargins left="0.78740157480314954" right="0.78740157480314954" top="0.39370078740157477" bottom="0.78740157480314954" header="0" footer="0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第2号の1様式 法人 事業活動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</dc:creator>
  <cp:lastModifiedBy>みやした。</cp:lastModifiedBy>
  <cp:revision/>
  <dcterms:created xsi:type="dcterms:W3CDTF">2014-05-15T19:08:50Z</dcterms:created>
  <dcterms:modified xsi:type="dcterms:W3CDTF">2017-07-08T07:16:42Z</dcterms:modified>
</cp:coreProperties>
</file>