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395"/>
  </bookViews>
  <sheets>
    <sheet name="第二号第一様式" sheetId="1" r:id="rId1"/>
  </sheets>
  <calcPr calcId="145621" calcMode="manual"/>
</workbook>
</file>

<file path=xl/calcChain.xml><?xml version="1.0" encoding="utf-8"?>
<calcChain xmlns="http://schemas.openxmlformats.org/spreadsheetml/2006/main">
  <c r="G69" i="1" l="1"/>
  <c r="G68" i="1"/>
  <c r="G67" i="1"/>
  <c r="G65" i="1"/>
  <c r="E63" i="1"/>
  <c r="F62" i="1"/>
  <c r="E62" i="1"/>
  <c r="G62" i="1" s="1"/>
  <c r="G61" i="1"/>
  <c r="G60" i="1"/>
  <c r="G59" i="1"/>
  <c r="G58" i="1"/>
  <c r="G57" i="1"/>
  <c r="G56" i="1"/>
  <c r="G55" i="1"/>
  <c r="F54" i="1"/>
  <c r="F63" i="1" s="1"/>
  <c r="E54" i="1"/>
  <c r="G54" i="1" s="1"/>
  <c r="G53" i="1"/>
  <c r="G52" i="1"/>
  <c r="G51" i="1"/>
  <c r="G50" i="1"/>
  <c r="G49" i="1"/>
  <c r="G48" i="1"/>
  <c r="G47" i="1"/>
  <c r="F44" i="1"/>
  <c r="E44" i="1"/>
  <c r="G44" i="1" s="1"/>
  <c r="G43" i="1"/>
  <c r="G42" i="1"/>
  <c r="G41" i="1"/>
  <c r="G40" i="1"/>
  <c r="G39" i="1"/>
  <c r="G38" i="1"/>
  <c r="G37" i="1"/>
  <c r="G36" i="1"/>
  <c r="F35" i="1"/>
  <c r="F45" i="1" s="1"/>
  <c r="E35" i="1"/>
  <c r="E45" i="1" s="1"/>
  <c r="G34" i="1"/>
  <c r="G33" i="1"/>
  <c r="G32" i="1"/>
  <c r="G31" i="1"/>
  <c r="G30" i="1"/>
  <c r="G29" i="1"/>
  <c r="G28" i="1"/>
  <c r="G27" i="1"/>
  <c r="G26" i="1"/>
  <c r="E25" i="1"/>
  <c r="E46" i="1" s="1"/>
  <c r="F24" i="1"/>
  <c r="E24" i="1"/>
  <c r="G24" i="1" s="1"/>
  <c r="G23" i="1"/>
  <c r="G22" i="1"/>
  <c r="G21" i="1"/>
  <c r="G20" i="1"/>
  <c r="G19" i="1"/>
  <c r="G18" i="1"/>
  <c r="G17" i="1"/>
  <c r="G16" i="1"/>
  <c r="G15" i="1"/>
  <c r="F14" i="1"/>
  <c r="F25" i="1" s="1"/>
  <c r="E14" i="1"/>
  <c r="G14" i="1" s="1"/>
  <c r="G13" i="1"/>
  <c r="G12" i="1"/>
  <c r="G11" i="1"/>
  <c r="G10" i="1"/>
  <c r="G9" i="1"/>
  <c r="G8" i="1"/>
  <c r="F46" i="1" l="1"/>
  <c r="F64" i="1" s="1"/>
  <c r="F66" i="1" s="1"/>
  <c r="F70" i="1" s="1"/>
  <c r="E64" i="1"/>
  <c r="G46" i="1"/>
  <c r="G45" i="1"/>
  <c r="G63" i="1"/>
  <c r="G25" i="1"/>
  <c r="G35" i="1"/>
  <c r="E66" i="1" l="1"/>
  <c r="G64" i="1"/>
  <c r="E70" i="1" l="1"/>
  <c r="G70" i="1" s="1"/>
  <c r="G66" i="1"/>
</calcChain>
</file>

<file path=xl/sharedStrings.xml><?xml version="1.0" encoding="utf-8"?>
<sst xmlns="http://schemas.openxmlformats.org/spreadsheetml/2006/main" count="81" uniqueCount="77">
  <si>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</si>
  <si>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</si>
  <si>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（自）平成29年4月1日  （至）平成30年3月31日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</si>
  <si>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</si>
  <si>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</si>
  <si>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</si>
  <si>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</si>
  <si>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</si>
  <si>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</si>
  <si>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</si>
  <si>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</si>
  <si>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老人福祉事業収益</t>
  </si>
  <si>
    <t>保育事業収益</t>
  </si>
  <si>
    <t>医療事業収益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</si>
  <si>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</si>
  <si>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</si>
  <si>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</si>
  <si>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</si>
  <si>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</si>
  <si>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</si>
  <si>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</si>
  <si>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利用者負担軽減額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</si>
  <si>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</si>
  <si>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</si>
  <si>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</si>
  <si>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</si>
  <si>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</si>
  <si>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</si>
  <si>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</si>
  <si>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</si>
  <si>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</si>
  <si>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</si>
  <si>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有価証券評価益</t>
  </si>
  <si>
    <t>有価証券売却益</t>
  </si>
  <si>
    <t>投資有価証券評価益</t>
  </si>
  <si>
    <t>投資有価証券売却益</t>
  </si>
  <si>
    <t>基本財産評価益</t>
  </si>
  <si>
    <t>積立資産評価益</t>
  </si>
  <si>
    <t>その他のサービス活動外収益</t>
  </si>
  <si>
    <t>サービス活動外収益計（４）</t>
  </si>
  <si>
    <t>支払利息</t>
  </si>
  <si>
    <t>有価証券評価損</t>
  </si>
  <si>
    <t>有価証券売却損</t>
  </si>
  <si>
    <t>投資有価証券評価損</t>
  </si>
  <si>
    <t>投資有価証券売却損</t>
  </si>
  <si>
    <t>基本財産評価損</t>
  </si>
  <si>
    <t>積立資産評価損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</si>
  <si>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</si>
  <si>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</si>
  <si>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</si>
  <si>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</si>
  <si>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</si>
  <si>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</si>
  <si>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</si>
  <si>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</si>
  <si>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</si>
  <si>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</si>
  <si>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サービス区分間繰入金収益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</si>
  <si>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</si>
  <si>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</si>
  <si>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</si>
  <si>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</si>
  <si>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</si>
  <si>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</si>
  <si>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</si>
  <si>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サービス区分間繰入金費用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</si>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</sst>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left" vertical="center" textRotation="255"/>
    </xf>
    <xf numFmtId="0" fontId="7" fillId="0" borderId="2" xfId="2" applyFont="1" applyFill="1" applyBorder="1" applyAlignment="1">
      <alignment horizontal="left" vertical="top" shrinkToFit="1"/>
    </xf>
    <xf numFmtId="176" fontId="9" fillId="0" borderId="2" xfId="2" applyNumberFormat="1" applyFont="1" applyFill="1" applyBorder="1" applyAlignment="1" applyProtection="1">
      <alignment vertical="top" shrinkToFit="1"/>
      <protection locked="0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0" fontId="7" fillId="0" borderId="3" xfId="2" applyFont="1" applyFill="1" applyBorder="1" applyAlignment="1">
      <alignment horizontal="left" vertical="center" textRotation="255"/>
    </xf>
    <xf numFmtId="0" fontId="7" fillId="0" borderId="3" xfId="2" applyFont="1" applyFill="1" applyBorder="1" applyAlignment="1">
      <alignment horizontal="left"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>
      <alignment horizontal="left" vertical="center" textRotation="255"/>
    </xf>
    <xf numFmtId="0" fontId="7" fillId="0" borderId="1" xfId="2" applyFont="1" applyFill="1" applyBorder="1" applyAlignment="1">
      <alignment horizontal="left"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Font="1" applyFill="1" applyBorder="1" applyAlignment="1">
      <alignment vertical="center" shrinkToFit="1"/>
    </xf>
    <xf numFmtId="176" fontId="9" fillId="0" borderId="7" xfId="2" applyNumberFormat="1" applyFont="1" applyFill="1" applyBorder="1" applyAlignment="1" applyProtection="1">
      <alignment vertical="center" shrinkToFit="1"/>
      <protection locked="0"/>
    </xf>
    <xf numFmtId="0" fontId="7" fillId="0" borderId="8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10" xfId="2" applyFont="1" applyFill="1" applyBorder="1" applyAlignment="1">
      <alignment horizontal="left" vertical="top" shrinkToFit="1"/>
    </xf>
    <xf numFmtId="176" fontId="9" fillId="0" borderId="10" xfId="2" applyNumberFormat="1" applyFont="1" applyFill="1" applyBorder="1" applyAlignment="1" applyProtection="1">
      <alignment vertical="top" shrinkToFit="1"/>
      <protection locked="0"/>
    </xf>
    <xf numFmtId="0" fontId="7" fillId="0" borderId="5" xfId="2" applyFont="1" applyFill="1" applyBorder="1">
      <alignment horizontal="left" vertical="top"/>
    </xf>
    <xf numFmtId="0" fontId="7" fillId="0" borderId="6" xfId="2" applyFont="1" applyFill="1" applyBorder="1" applyAlignment="1">
      <alignment horizontal="left" vertical="top" shrinkToFit="1"/>
    </xf>
    <xf numFmtId="176" fontId="9" fillId="0" borderId="6" xfId="2" applyNumberFormat="1" applyFont="1" applyFill="1" applyBorder="1" applyAlignment="1" applyProtection="1">
      <alignment vertical="top" shrinkToFit="1"/>
      <protection locked="0"/>
    </xf>
    <xf numFmtId="0" fontId="7" fillId="0" borderId="2" xfId="2" applyFont="1" applyFill="1" applyBorder="1" applyAlignment="1">
      <alignment vertical="center" textRotation="255" shrinkToFit="1"/>
    </xf>
    <xf numFmtId="0" fontId="7" fillId="0" borderId="3" xfId="2" applyFont="1" applyFill="1" applyBorder="1" applyAlignment="1">
      <alignment vertical="center" textRotation="255" shrinkToFit="1"/>
    </xf>
    <xf numFmtId="0" fontId="7" fillId="0" borderId="4" xfId="2" applyFont="1" applyFill="1" applyBorder="1" applyAlignment="1">
      <alignment vertical="center" textRotation="255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showGridLines="0" tabSelected="1" workbookViewId="0"/>
  </sheetViews>
  <sheetFormatPr defaultRowHeight="13.5"/>
  <cols>
    <col min="1" max="3" width="2.875" customWidth="1"/>
    <col min="4" max="4" width="60.25" customWidth="1"/>
    <col min="5" max="7" width="20.75" customWidth="1"/>
  </cols>
  <sheetData>
    <row r="1" spans="2:7">
      <c r="B1" s="1"/>
      <c r="C1" s="1"/>
      <c r="D1" s="1"/>
      <c r="E1" s="1"/>
      <c r="F1" s="1"/>
      <c r="G1" s="1"/>
    </row>
    <row r="2" spans="2:7" ht="21">
      <c r="B2" s="2"/>
      <c r="C2" s="2"/>
      <c r="D2" s="2"/>
      <c r="E2" s="3"/>
      <c r="F2" s="3"/>
      <c r="G2" s="4" t="s">
        <v>0</v>
      </c>
    </row>
    <row r="3" spans="2:7" ht="21">
      <c r="B3" s="5" t="s">
        <v>1</v>
      </c>
      <c r="C3" s="5"/>
      <c r="D3" s="5"/>
      <c r="E3" s="5"/>
      <c r="F3" s="5"/>
      <c r="G3" s="5"/>
    </row>
    <row r="4" spans="2:7" ht="14.25">
      <c r="B4" s="6"/>
      <c r="C4" s="6"/>
      <c r="D4" s="6"/>
      <c r="E4" s="6"/>
      <c r="F4" s="6"/>
      <c r="G4" s="3"/>
    </row>
    <row r="5" spans="2:7" ht="21">
      <c r="B5" s="7" t="s">
        <v>2</v>
      </c>
      <c r="C5" s="7"/>
      <c r="D5" s="7"/>
      <c r="E5" s="7"/>
      <c r="F5" s="7"/>
      <c r="G5" s="7"/>
    </row>
    <row r="6" spans="2:7" ht="15.75">
      <c r="B6" s="8"/>
      <c r="C6" s="8"/>
      <c r="D6" s="8"/>
      <c r="E6" s="8"/>
      <c r="F6" s="3"/>
      <c r="G6" s="8" t="s">
        <v>3</v>
      </c>
    </row>
    <row r="7" spans="2:7" ht="14.25">
      <c r="B7" s="9" t="s">
        <v>4</v>
      </c>
      <c r="C7" s="9"/>
      <c r="D7" s="9"/>
      <c r="E7" s="10" t="s">
        <v>5</v>
      </c>
      <c r="F7" s="10" t="s">
        <v>6</v>
      </c>
      <c r="G7" s="10" t="s">
        <v>7</v>
      </c>
    </row>
    <row r="8" spans="2:7" ht="14.25">
      <c r="B8" s="11" t="s">
        <v>8</v>
      </c>
      <c r="C8" s="11" t="s">
        <v>9</v>
      </c>
      <c r="D8" s="12" t="s">
        <v>10</v>
      </c>
      <c r="E8" s="13">
        <v>502562008</v>
      </c>
      <c r="F8" s="14">
        <v>498819292</v>
      </c>
      <c r="G8" s="13">
        <f>E8-F8</f>
        <v>3742716</v>
      </c>
    </row>
    <row r="9" spans="2:7" ht="14.25">
      <c r="B9" s="15"/>
      <c r="C9" s="15"/>
      <c r="D9" s="16" t="s">
        <v>11</v>
      </c>
      <c r="E9" s="17">
        <v>19088937</v>
      </c>
      <c r="F9" s="18">
        <v>19513593</v>
      </c>
      <c r="G9" s="17">
        <f t="shared" ref="G9:G70" si="0">E9-F9</f>
        <v>-424656</v>
      </c>
    </row>
    <row r="10" spans="2:7" ht="14.25">
      <c r="B10" s="15"/>
      <c r="C10" s="15"/>
      <c r="D10" s="16" t="s">
        <v>12</v>
      </c>
      <c r="E10" s="17">
        <v>159738280</v>
      </c>
      <c r="F10" s="18">
        <v>158052600</v>
      </c>
      <c r="G10" s="17">
        <f t="shared" si="0"/>
        <v>1685680</v>
      </c>
    </row>
    <row r="11" spans="2:7" ht="14.25">
      <c r="B11" s="15"/>
      <c r="C11" s="15"/>
      <c r="D11" s="16" t="s">
        <v>13</v>
      </c>
      <c r="E11" s="17">
        <v>8376646</v>
      </c>
      <c r="F11" s="18">
        <v>9317791</v>
      </c>
      <c r="G11" s="17">
        <f t="shared" si="0"/>
        <v>-941145</v>
      </c>
    </row>
    <row r="12" spans="2:7" ht="14.25">
      <c r="B12" s="15"/>
      <c r="C12" s="15"/>
      <c r="D12" s="16" t="s">
        <v>14</v>
      </c>
      <c r="E12" s="17">
        <v>0</v>
      </c>
      <c r="F12" s="18">
        <v>300000</v>
      </c>
      <c r="G12" s="17">
        <f t="shared" si="0"/>
        <v>-300000</v>
      </c>
    </row>
    <row r="13" spans="2:7" ht="14.25">
      <c r="B13" s="15"/>
      <c r="C13" s="15"/>
      <c r="D13" s="16" t="s">
        <v>15</v>
      </c>
      <c r="E13" s="17">
        <v>5681516</v>
      </c>
      <c r="F13" s="19">
        <v>5613152</v>
      </c>
      <c r="G13" s="17">
        <f t="shared" si="0"/>
        <v>68364</v>
      </c>
    </row>
    <row r="14" spans="2:7" ht="14.25">
      <c r="B14" s="15"/>
      <c r="C14" s="20"/>
      <c r="D14" s="21" t="s">
        <v>16</v>
      </c>
      <c r="E14" s="22">
        <f>+E8+E9+E10+E11+E12+E13</f>
        <v>695447387</v>
      </c>
      <c r="F14" s="23">
        <f>+F8+F9+F10+F11+F12+F13</f>
        <v>691616428</v>
      </c>
      <c r="G14" s="22">
        <f t="shared" si="0"/>
        <v>3830959</v>
      </c>
    </row>
    <row r="15" spans="2:7" ht="14.25">
      <c r="B15" s="15"/>
      <c r="C15" s="11" t="s">
        <v>17</v>
      </c>
      <c r="D15" s="16" t="s">
        <v>18</v>
      </c>
      <c r="E15" s="17">
        <v>504650976</v>
      </c>
      <c r="F15" s="14">
        <v>485506081</v>
      </c>
      <c r="G15" s="17">
        <f t="shared" si="0"/>
        <v>19144895</v>
      </c>
    </row>
    <row r="16" spans="2:7" ht="14.25">
      <c r="B16" s="15"/>
      <c r="C16" s="15"/>
      <c r="D16" s="16" t="s">
        <v>19</v>
      </c>
      <c r="E16" s="17">
        <v>116081354</v>
      </c>
      <c r="F16" s="18">
        <v>107296956</v>
      </c>
      <c r="G16" s="17">
        <f t="shared" si="0"/>
        <v>8784398</v>
      </c>
    </row>
    <row r="17" spans="2:7" ht="14.25">
      <c r="B17" s="15"/>
      <c r="C17" s="15"/>
      <c r="D17" s="16" t="s">
        <v>20</v>
      </c>
      <c r="E17" s="17">
        <v>104111359</v>
      </c>
      <c r="F17" s="18">
        <v>74417401</v>
      </c>
      <c r="G17" s="17">
        <f t="shared" si="0"/>
        <v>29693958</v>
      </c>
    </row>
    <row r="18" spans="2:7" ht="14.25">
      <c r="B18" s="15"/>
      <c r="C18" s="15"/>
      <c r="D18" s="16" t="s">
        <v>21</v>
      </c>
      <c r="E18" s="17">
        <v>0</v>
      </c>
      <c r="F18" s="18"/>
      <c r="G18" s="17">
        <f t="shared" si="0"/>
        <v>0</v>
      </c>
    </row>
    <row r="19" spans="2:7" ht="14.25">
      <c r="B19" s="15"/>
      <c r="C19" s="15"/>
      <c r="D19" s="16" t="s">
        <v>22</v>
      </c>
      <c r="E19" s="17">
        <v>43786509</v>
      </c>
      <c r="F19" s="18">
        <v>36700075</v>
      </c>
      <c r="G19" s="17">
        <f t="shared" si="0"/>
        <v>7086434</v>
      </c>
    </row>
    <row r="20" spans="2:7" ht="14.25">
      <c r="B20" s="15"/>
      <c r="C20" s="15"/>
      <c r="D20" s="16" t="s">
        <v>23</v>
      </c>
      <c r="E20" s="17">
        <v>-21294585</v>
      </c>
      <c r="F20" s="18">
        <v>-18225973</v>
      </c>
      <c r="G20" s="17">
        <f t="shared" si="0"/>
        <v>-3068612</v>
      </c>
    </row>
    <row r="21" spans="2:7" ht="14.25">
      <c r="B21" s="15"/>
      <c r="C21" s="15"/>
      <c r="D21" s="16" t="s">
        <v>24</v>
      </c>
      <c r="E21" s="17">
        <v>0</v>
      </c>
      <c r="F21" s="18"/>
      <c r="G21" s="17">
        <f t="shared" si="0"/>
        <v>0</v>
      </c>
    </row>
    <row r="22" spans="2:7" ht="14.25">
      <c r="B22" s="15"/>
      <c r="C22" s="15"/>
      <c r="D22" s="16" t="s">
        <v>25</v>
      </c>
      <c r="E22" s="17">
        <v>0</v>
      </c>
      <c r="F22" s="18"/>
      <c r="G22" s="17">
        <f t="shared" si="0"/>
        <v>0</v>
      </c>
    </row>
    <row r="23" spans="2:7" ht="14.25">
      <c r="B23" s="15"/>
      <c r="C23" s="15"/>
      <c r="D23" s="16" t="s">
        <v>26</v>
      </c>
      <c r="E23" s="17">
        <v>0</v>
      </c>
      <c r="F23" s="19"/>
      <c r="G23" s="17">
        <f t="shared" si="0"/>
        <v>0</v>
      </c>
    </row>
    <row r="24" spans="2:7" ht="14.25">
      <c r="B24" s="15"/>
      <c r="C24" s="20"/>
      <c r="D24" s="21" t="s">
        <v>27</v>
      </c>
      <c r="E24" s="22">
        <f>+E15+E16+E17+E18+E19+E20+E21+E22+E23</f>
        <v>747335613</v>
      </c>
      <c r="F24" s="23">
        <f>+F15+F16+F17+F18+F19+F20+F21+F22+F23</f>
        <v>685694540</v>
      </c>
      <c r="G24" s="22">
        <f t="shared" si="0"/>
        <v>61641073</v>
      </c>
    </row>
    <row r="25" spans="2:7" ht="14.25">
      <c r="B25" s="20"/>
      <c r="C25" s="24" t="s">
        <v>28</v>
      </c>
      <c r="D25" s="25"/>
      <c r="E25" s="26">
        <f xml:space="preserve"> +E14 - E24</f>
        <v>-51888226</v>
      </c>
      <c r="F25" s="23">
        <f xml:space="preserve"> +F14 - F24</f>
        <v>5921888</v>
      </c>
      <c r="G25" s="26">
        <f t="shared" si="0"/>
        <v>-57810114</v>
      </c>
    </row>
    <row r="26" spans="2:7" ht="14.25">
      <c r="B26" s="11" t="s">
        <v>29</v>
      </c>
      <c r="C26" s="11" t="s">
        <v>9</v>
      </c>
      <c r="D26" s="16" t="s">
        <v>30</v>
      </c>
      <c r="E26" s="17">
        <v>0</v>
      </c>
      <c r="F26" s="14"/>
      <c r="G26" s="17">
        <f t="shared" si="0"/>
        <v>0</v>
      </c>
    </row>
    <row r="27" spans="2:7" ht="14.25">
      <c r="B27" s="15"/>
      <c r="C27" s="15"/>
      <c r="D27" s="16" t="s">
        <v>31</v>
      </c>
      <c r="E27" s="17">
        <v>3586098</v>
      </c>
      <c r="F27" s="18">
        <v>4023012</v>
      </c>
      <c r="G27" s="17">
        <f t="shared" si="0"/>
        <v>-436914</v>
      </c>
    </row>
    <row r="28" spans="2:7" ht="14.25">
      <c r="B28" s="15"/>
      <c r="C28" s="15"/>
      <c r="D28" s="16" t="s">
        <v>32</v>
      </c>
      <c r="E28" s="17">
        <v>0</v>
      </c>
      <c r="F28" s="18"/>
      <c r="G28" s="17">
        <f t="shared" si="0"/>
        <v>0</v>
      </c>
    </row>
    <row r="29" spans="2:7" ht="14.25">
      <c r="B29" s="15"/>
      <c r="C29" s="15"/>
      <c r="D29" s="16" t="s">
        <v>33</v>
      </c>
      <c r="E29" s="17">
        <v>0</v>
      </c>
      <c r="F29" s="18"/>
      <c r="G29" s="17">
        <f t="shared" si="0"/>
        <v>0</v>
      </c>
    </row>
    <row r="30" spans="2:7" ht="14.25">
      <c r="B30" s="15"/>
      <c r="C30" s="15"/>
      <c r="D30" s="16" t="s">
        <v>34</v>
      </c>
      <c r="E30" s="17">
        <v>0</v>
      </c>
      <c r="F30" s="18"/>
      <c r="G30" s="17">
        <f t="shared" si="0"/>
        <v>0</v>
      </c>
    </row>
    <row r="31" spans="2:7" ht="14.25">
      <c r="B31" s="15"/>
      <c r="C31" s="15"/>
      <c r="D31" s="16" t="s">
        <v>35</v>
      </c>
      <c r="E31" s="17">
        <v>0</v>
      </c>
      <c r="F31" s="18"/>
      <c r="G31" s="17">
        <f t="shared" si="0"/>
        <v>0</v>
      </c>
    </row>
    <row r="32" spans="2:7" ht="14.25">
      <c r="B32" s="15"/>
      <c r="C32" s="15"/>
      <c r="D32" s="16" t="s">
        <v>36</v>
      </c>
      <c r="E32" s="17">
        <v>0</v>
      </c>
      <c r="F32" s="18"/>
      <c r="G32" s="17">
        <f t="shared" si="0"/>
        <v>0</v>
      </c>
    </row>
    <row r="33" spans="2:7" ht="14.25">
      <c r="B33" s="15"/>
      <c r="C33" s="15"/>
      <c r="D33" s="16" t="s">
        <v>37</v>
      </c>
      <c r="E33" s="17">
        <v>0</v>
      </c>
      <c r="F33" s="18"/>
      <c r="G33" s="17">
        <f t="shared" si="0"/>
        <v>0</v>
      </c>
    </row>
    <row r="34" spans="2:7" ht="14.25">
      <c r="B34" s="15"/>
      <c r="C34" s="15"/>
      <c r="D34" s="16" t="s">
        <v>38</v>
      </c>
      <c r="E34" s="17">
        <v>2202782</v>
      </c>
      <c r="F34" s="19">
        <v>1845038</v>
      </c>
      <c r="G34" s="17">
        <f t="shared" si="0"/>
        <v>357744</v>
      </c>
    </row>
    <row r="35" spans="2:7" ht="14.25">
      <c r="B35" s="15"/>
      <c r="C35" s="20"/>
      <c r="D35" s="21" t="s">
        <v>39</v>
      </c>
      <c r="E35" s="22">
        <f>+E26+E27+E28+E29+E30+E31+E32+E33+E34</f>
        <v>5788880</v>
      </c>
      <c r="F35" s="23">
        <f>+F26+F27+F28+F29+F30+F31+F32+F33+F34</f>
        <v>5868050</v>
      </c>
      <c r="G35" s="22">
        <f t="shared" si="0"/>
        <v>-79170</v>
      </c>
    </row>
    <row r="36" spans="2:7" ht="14.25">
      <c r="B36" s="15"/>
      <c r="C36" s="11" t="s">
        <v>17</v>
      </c>
      <c r="D36" s="16" t="s">
        <v>40</v>
      </c>
      <c r="E36" s="17">
        <v>0</v>
      </c>
      <c r="F36" s="14"/>
      <c r="G36" s="17">
        <f t="shared" si="0"/>
        <v>0</v>
      </c>
    </row>
    <row r="37" spans="2:7" ht="14.25">
      <c r="B37" s="15"/>
      <c r="C37" s="15"/>
      <c r="D37" s="16" t="s">
        <v>41</v>
      </c>
      <c r="E37" s="17">
        <v>0</v>
      </c>
      <c r="F37" s="18"/>
      <c r="G37" s="17">
        <f t="shared" si="0"/>
        <v>0</v>
      </c>
    </row>
    <row r="38" spans="2:7" ht="14.25">
      <c r="B38" s="15"/>
      <c r="C38" s="15"/>
      <c r="D38" s="16" t="s">
        <v>42</v>
      </c>
      <c r="E38" s="17">
        <v>0</v>
      </c>
      <c r="F38" s="18"/>
      <c r="G38" s="17">
        <f t="shared" si="0"/>
        <v>0</v>
      </c>
    </row>
    <row r="39" spans="2:7" ht="14.25">
      <c r="B39" s="15"/>
      <c r="C39" s="15"/>
      <c r="D39" s="16" t="s">
        <v>43</v>
      </c>
      <c r="E39" s="17">
        <v>0</v>
      </c>
      <c r="F39" s="18"/>
      <c r="G39" s="17">
        <f t="shared" si="0"/>
        <v>0</v>
      </c>
    </row>
    <row r="40" spans="2:7" ht="14.25">
      <c r="B40" s="15"/>
      <c r="C40" s="15"/>
      <c r="D40" s="16" t="s">
        <v>44</v>
      </c>
      <c r="E40" s="17">
        <v>0</v>
      </c>
      <c r="F40" s="18"/>
      <c r="G40" s="17">
        <f t="shared" si="0"/>
        <v>0</v>
      </c>
    </row>
    <row r="41" spans="2:7" ht="14.25">
      <c r="B41" s="15"/>
      <c r="C41" s="15"/>
      <c r="D41" s="16" t="s">
        <v>45</v>
      </c>
      <c r="E41" s="17">
        <v>0</v>
      </c>
      <c r="F41" s="18"/>
      <c r="G41" s="17">
        <f t="shared" si="0"/>
        <v>0</v>
      </c>
    </row>
    <row r="42" spans="2:7" ht="14.25">
      <c r="B42" s="15"/>
      <c r="C42" s="15"/>
      <c r="D42" s="16" t="s">
        <v>46</v>
      </c>
      <c r="E42" s="17">
        <v>0</v>
      </c>
      <c r="F42" s="18"/>
      <c r="G42" s="17">
        <f t="shared" si="0"/>
        <v>0</v>
      </c>
    </row>
    <row r="43" spans="2:7" ht="14.25">
      <c r="B43" s="15"/>
      <c r="C43" s="15"/>
      <c r="D43" s="16" t="s">
        <v>47</v>
      </c>
      <c r="E43" s="17">
        <v>146804</v>
      </c>
      <c r="F43" s="19">
        <v>113208</v>
      </c>
      <c r="G43" s="17">
        <f t="shared" si="0"/>
        <v>33596</v>
      </c>
    </row>
    <row r="44" spans="2:7" ht="14.25">
      <c r="B44" s="15"/>
      <c r="C44" s="20"/>
      <c r="D44" s="21" t="s">
        <v>48</v>
      </c>
      <c r="E44" s="22">
        <f>+E36+E37+E38+E39+E40+E41+E42+E43</f>
        <v>146804</v>
      </c>
      <c r="F44" s="23">
        <f>+F36+F37+F38+F39+F40+F41+F42+F43</f>
        <v>113208</v>
      </c>
      <c r="G44" s="22">
        <f t="shared" si="0"/>
        <v>33596</v>
      </c>
    </row>
    <row r="45" spans="2:7" ht="14.25">
      <c r="B45" s="20"/>
      <c r="C45" s="24" t="s">
        <v>49</v>
      </c>
      <c r="D45" s="27"/>
      <c r="E45" s="28">
        <f xml:space="preserve"> +E35 - E44</f>
        <v>5642076</v>
      </c>
      <c r="F45" s="23">
        <f xml:space="preserve"> +F35 - F44</f>
        <v>5754842</v>
      </c>
      <c r="G45" s="28">
        <f t="shared" si="0"/>
        <v>-112766</v>
      </c>
    </row>
    <row r="46" spans="2:7" ht="14.25">
      <c r="B46" s="24" t="s">
        <v>50</v>
      </c>
      <c r="C46" s="29"/>
      <c r="D46" s="25"/>
      <c r="E46" s="26">
        <f xml:space="preserve"> +E25 +E45</f>
        <v>-46246150</v>
      </c>
      <c r="F46" s="23">
        <f xml:space="preserve"> +F25 +F45</f>
        <v>11676730</v>
      </c>
      <c r="G46" s="26">
        <f t="shared" si="0"/>
        <v>-57922880</v>
      </c>
    </row>
    <row r="47" spans="2:7" ht="14.25">
      <c r="B47" s="11" t="s">
        <v>51</v>
      </c>
      <c r="C47" s="11" t="s">
        <v>9</v>
      </c>
      <c r="D47" s="16" t="s">
        <v>52</v>
      </c>
      <c r="E47" s="17">
        <v>89375000</v>
      </c>
      <c r="F47" s="14">
        <v>85868000</v>
      </c>
      <c r="G47" s="17">
        <f t="shared" si="0"/>
        <v>3507000</v>
      </c>
    </row>
    <row r="48" spans="2:7" ht="14.25">
      <c r="B48" s="15"/>
      <c r="C48" s="15"/>
      <c r="D48" s="16" t="s">
        <v>53</v>
      </c>
      <c r="E48" s="17">
        <v>0</v>
      </c>
      <c r="F48" s="18"/>
      <c r="G48" s="17">
        <f t="shared" si="0"/>
        <v>0</v>
      </c>
    </row>
    <row r="49" spans="2:7" ht="14.25">
      <c r="B49" s="15"/>
      <c r="C49" s="15"/>
      <c r="D49" s="16" t="s">
        <v>54</v>
      </c>
      <c r="E49" s="17">
        <v>0</v>
      </c>
      <c r="F49" s="18"/>
      <c r="G49" s="17">
        <f t="shared" si="0"/>
        <v>0</v>
      </c>
    </row>
    <row r="50" spans="2:7" ht="14.25">
      <c r="B50" s="15"/>
      <c r="C50" s="15"/>
      <c r="D50" s="16" t="s">
        <v>55</v>
      </c>
      <c r="E50" s="17">
        <v>0</v>
      </c>
      <c r="F50" s="18"/>
      <c r="G50" s="17">
        <f t="shared" si="0"/>
        <v>0</v>
      </c>
    </row>
    <row r="51" spans="2:7" ht="14.25">
      <c r="B51" s="15"/>
      <c r="C51" s="15"/>
      <c r="D51" s="16" t="s">
        <v>56</v>
      </c>
      <c r="E51" s="17">
        <v>108000</v>
      </c>
      <c r="F51" s="18"/>
      <c r="G51" s="17">
        <f t="shared" si="0"/>
        <v>108000</v>
      </c>
    </row>
    <row r="52" spans="2:7" ht="14.25">
      <c r="B52" s="15"/>
      <c r="C52" s="15"/>
      <c r="D52" s="16" t="s">
        <v>57</v>
      </c>
      <c r="E52" s="17">
        <v>0</v>
      </c>
      <c r="F52" s="18">
        <v>0</v>
      </c>
      <c r="G52" s="17">
        <f t="shared" si="0"/>
        <v>0</v>
      </c>
    </row>
    <row r="53" spans="2:7" ht="14.25">
      <c r="B53" s="15"/>
      <c r="C53" s="15"/>
      <c r="D53" s="16" t="s">
        <v>58</v>
      </c>
      <c r="E53" s="17">
        <v>0</v>
      </c>
      <c r="F53" s="19"/>
      <c r="G53" s="17">
        <f t="shared" si="0"/>
        <v>0</v>
      </c>
    </row>
    <row r="54" spans="2:7" ht="14.25">
      <c r="B54" s="15"/>
      <c r="C54" s="20"/>
      <c r="D54" s="21" t="s">
        <v>59</v>
      </c>
      <c r="E54" s="22">
        <f>+E47+E48+E49+E50+E51+E52+E53</f>
        <v>89483000</v>
      </c>
      <c r="F54" s="23">
        <f>+F47+F48+F49+F50+F51+F52+F53</f>
        <v>85868000</v>
      </c>
      <c r="G54" s="22">
        <f t="shared" si="0"/>
        <v>3615000</v>
      </c>
    </row>
    <row r="55" spans="2:7" ht="14.25">
      <c r="B55" s="15"/>
      <c r="C55" s="11" t="s">
        <v>17</v>
      </c>
      <c r="D55" s="16" t="s">
        <v>60</v>
      </c>
      <c r="E55" s="17">
        <v>0</v>
      </c>
      <c r="F55" s="14"/>
      <c r="G55" s="17">
        <f t="shared" si="0"/>
        <v>0</v>
      </c>
    </row>
    <row r="56" spans="2:7" ht="14.25">
      <c r="B56" s="15"/>
      <c r="C56" s="15"/>
      <c r="D56" s="16" t="s">
        <v>61</v>
      </c>
      <c r="E56" s="17">
        <v>0</v>
      </c>
      <c r="F56" s="18"/>
      <c r="G56" s="17">
        <f t="shared" si="0"/>
        <v>0</v>
      </c>
    </row>
    <row r="57" spans="2:7" ht="14.25">
      <c r="B57" s="15"/>
      <c r="C57" s="15"/>
      <c r="D57" s="16" t="s">
        <v>62</v>
      </c>
      <c r="E57" s="17">
        <v>17066715</v>
      </c>
      <c r="F57" s="18">
        <v>3276813</v>
      </c>
      <c r="G57" s="17">
        <f t="shared" si="0"/>
        <v>13789902</v>
      </c>
    </row>
    <row r="58" spans="2:7" ht="14.25">
      <c r="B58" s="15"/>
      <c r="C58" s="15"/>
      <c r="D58" s="16" t="s">
        <v>63</v>
      </c>
      <c r="E58" s="17">
        <v>-6632250</v>
      </c>
      <c r="F58" s="18">
        <v>0</v>
      </c>
      <c r="G58" s="17">
        <f t="shared" si="0"/>
        <v>-6632250</v>
      </c>
    </row>
    <row r="59" spans="2:7" ht="14.25">
      <c r="B59" s="15"/>
      <c r="C59" s="15"/>
      <c r="D59" s="16" t="s">
        <v>64</v>
      </c>
      <c r="E59" s="17">
        <v>175243000</v>
      </c>
      <c r="F59" s="18">
        <v>684441</v>
      </c>
      <c r="G59" s="17">
        <f t="shared" si="0"/>
        <v>174558559</v>
      </c>
    </row>
    <row r="60" spans="2:7" ht="14.25">
      <c r="B60" s="15"/>
      <c r="C60" s="15"/>
      <c r="D60" s="16" t="s">
        <v>65</v>
      </c>
      <c r="E60" s="17">
        <v>0</v>
      </c>
      <c r="F60" s="18">
        <v>0</v>
      </c>
      <c r="G60" s="17">
        <f t="shared" si="0"/>
        <v>0</v>
      </c>
    </row>
    <row r="61" spans="2:7" ht="14.25">
      <c r="B61" s="15"/>
      <c r="C61" s="15"/>
      <c r="D61" s="16" t="s">
        <v>66</v>
      </c>
      <c r="E61" s="17">
        <v>0</v>
      </c>
      <c r="F61" s="19"/>
      <c r="G61" s="17">
        <f t="shared" si="0"/>
        <v>0</v>
      </c>
    </row>
    <row r="62" spans="2:7" ht="14.25">
      <c r="B62" s="15"/>
      <c r="C62" s="20"/>
      <c r="D62" s="21" t="s">
        <v>67</v>
      </c>
      <c r="E62" s="22">
        <f>+E55+E56+E57+E58+E59+E60+E61</f>
        <v>185677465</v>
      </c>
      <c r="F62" s="23">
        <f>+F55+F56+F57+F58+F59+F60+F61</f>
        <v>3961254</v>
      </c>
      <c r="G62" s="22">
        <f t="shared" si="0"/>
        <v>181716211</v>
      </c>
    </row>
    <row r="63" spans="2:7" ht="14.25">
      <c r="B63" s="20"/>
      <c r="C63" s="30" t="s">
        <v>68</v>
      </c>
      <c r="D63" s="31"/>
      <c r="E63" s="32">
        <f xml:space="preserve"> +E54 - E62</f>
        <v>-96194465</v>
      </c>
      <c r="F63" s="23">
        <f xml:space="preserve"> +F54 - F62</f>
        <v>81906746</v>
      </c>
      <c r="G63" s="32">
        <f t="shared" si="0"/>
        <v>-178101211</v>
      </c>
    </row>
    <row r="64" spans="2:7" ht="14.25">
      <c r="B64" s="24" t="s">
        <v>69</v>
      </c>
      <c r="C64" s="33"/>
      <c r="D64" s="34"/>
      <c r="E64" s="35">
        <f xml:space="preserve"> +E46 +E63</f>
        <v>-142440615</v>
      </c>
      <c r="F64" s="23">
        <f xml:space="preserve"> +F46 +F63</f>
        <v>93583476</v>
      </c>
      <c r="G64" s="35">
        <f t="shared" si="0"/>
        <v>-236024091</v>
      </c>
    </row>
    <row r="65" spans="2:7" ht="14.25">
      <c r="B65" s="36" t="s">
        <v>70</v>
      </c>
      <c r="C65" s="33" t="s">
        <v>71</v>
      </c>
      <c r="D65" s="34"/>
      <c r="E65" s="35">
        <v>1403515814</v>
      </c>
      <c r="F65" s="23">
        <v>1309932338</v>
      </c>
      <c r="G65" s="35">
        <f t="shared" si="0"/>
        <v>93583476</v>
      </c>
    </row>
    <row r="66" spans="2:7" ht="14.25">
      <c r="B66" s="37"/>
      <c r="C66" s="33" t="s">
        <v>72</v>
      </c>
      <c r="D66" s="34"/>
      <c r="E66" s="35">
        <f xml:space="preserve"> +E64 +E65</f>
        <v>1261075199</v>
      </c>
      <c r="F66" s="23">
        <f xml:space="preserve"> +F64 +F65</f>
        <v>1403515814</v>
      </c>
      <c r="G66" s="35">
        <f t="shared" si="0"/>
        <v>-142440615</v>
      </c>
    </row>
    <row r="67" spans="2:7" ht="14.25">
      <c r="B67" s="37"/>
      <c r="C67" s="33" t="s">
        <v>73</v>
      </c>
      <c r="D67" s="34"/>
      <c r="E67" s="35">
        <v>0</v>
      </c>
      <c r="F67" s="23">
        <v>0</v>
      </c>
      <c r="G67" s="35">
        <f t="shared" si="0"/>
        <v>0</v>
      </c>
    </row>
    <row r="68" spans="2:7" ht="14.25">
      <c r="B68" s="37"/>
      <c r="C68" s="33" t="s">
        <v>74</v>
      </c>
      <c r="D68" s="34"/>
      <c r="E68" s="35">
        <v>45454520</v>
      </c>
      <c r="F68" s="23">
        <v>0</v>
      </c>
      <c r="G68" s="35">
        <f t="shared" si="0"/>
        <v>45454520</v>
      </c>
    </row>
    <row r="69" spans="2:7" ht="14.25">
      <c r="B69" s="37"/>
      <c r="C69" s="33" t="s">
        <v>75</v>
      </c>
      <c r="D69" s="34"/>
      <c r="E69" s="35">
        <v>10000000</v>
      </c>
      <c r="F69" s="23">
        <v>0</v>
      </c>
      <c r="G69" s="35">
        <f t="shared" si="0"/>
        <v>10000000</v>
      </c>
    </row>
    <row r="70" spans="2:7" ht="14.25">
      <c r="B70" s="38"/>
      <c r="C70" s="33" t="s">
        <v>76</v>
      </c>
      <c r="D70" s="34"/>
      <c r="E70" s="35">
        <f xml:space="preserve"> +E66 +E67 +E68 - E69</f>
        <v>1296529719</v>
      </c>
      <c r="F70" s="23">
        <f xml:space="preserve"> +F66 +F67 +F68 - F69</f>
        <v>1403515814</v>
      </c>
      <c r="G70" s="35">
        <f t="shared" si="0"/>
        <v>-106986095</v>
      </c>
    </row>
  </sheetData>
  <mergeCells count="13">
    <mergeCell ref="B65:B70"/>
    <mergeCell ref="B26:B45"/>
    <mergeCell ref="C26:C35"/>
    <mergeCell ref="C36:C44"/>
    <mergeCell ref="B47:B63"/>
    <mergeCell ref="C47:C54"/>
    <mergeCell ref="C55:C62"/>
    <mergeCell ref="B3:G3"/>
    <mergeCell ref="B5:G5"/>
    <mergeCell ref="B7:D7"/>
    <mergeCell ref="B8:B25"/>
    <mergeCell ref="C8:C14"/>
    <mergeCell ref="C15:C24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第二号第一様式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社会福祉法人　つくし会</dc:creator>
  <cp:lastModifiedBy>社会福祉法人　つくし会</cp:lastModifiedBy>
  <dcterms:created xsi:type="dcterms:W3CDTF">2018-06-27T06:52:56Z</dcterms:created>
  <dcterms:modified xsi:type="dcterms:W3CDTF">2018-06-27T06:52:57Z</dcterms:modified>
</cp:coreProperties>
</file>