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L07\Desktop\開示用計算書類\"/>
    </mc:Choice>
  </mc:AlternateContent>
  <xr:revisionPtr revIDLastSave="0" documentId="13_ncr:1_{33B7C7A3-8DB3-4CC7-BA0F-13C6FD020E8E}" xr6:coauthVersionLast="47" xr6:coauthVersionMax="47" xr10:uidLastSave="{00000000-0000-0000-0000-000000000000}"/>
  <bookViews>
    <workbookView xWindow="11424" yWindow="0" windowWidth="11712" windowHeight="12336" xr2:uid="{A0368101-6F1C-4062-BC83-1A3FF23DB9FD}"/>
  </bookViews>
  <sheets>
    <sheet name="第一号第一様式" sheetId="1" r:id="rId1"/>
  </sheets>
  <definedNames>
    <definedName name="_xlnm.Print_Titles" localSheetId="0">第一号第一様式!$1:$7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 l="1"/>
  <c r="G64" i="1"/>
  <c r="F62" i="1"/>
  <c r="G62" i="1" s="1"/>
  <c r="E62" i="1"/>
  <c r="G61" i="1"/>
  <c r="G60" i="1"/>
  <c r="G59" i="1"/>
  <c r="G58" i="1"/>
  <c r="G57" i="1"/>
  <c r="G56" i="1"/>
  <c r="G55" i="1"/>
  <c r="F54" i="1"/>
  <c r="F63" i="1" s="1"/>
  <c r="E54" i="1"/>
  <c r="G53" i="1"/>
  <c r="G52" i="1"/>
  <c r="G51" i="1"/>
  <c r="G50" i="1"/>
  <c r="G49" i="1"/>
  <c r="G48" i="1"/>
  <c r="G47" i="1"/>
  <c r="G46" i="1"/>
  <c r="F44" i="1"/>
  <c r="G44" i="1" s="1"/>
  <c r="E44" i="1"/>
  <c r="G43" i="1"/>
  <c r="G42" i="1"/>
  <c r="G41" i="1"/>
  <c r="G40" i="1"/>
  <c r="G39" i="1"/>
  <c r="G38" i="1"/>
  <c r="F37" i="1"/>
  <c r="F45" i="1" s="1"/>
  <c r="E37" i="1"/>
  <c r="G37" i="1" s="1"/>
  <c r="G36" i="1"/>
  <c r="G35" i="1"/>
  <c r="G34" i="1"/>
  <c r="G33" i="1"/>
  <c r="G32" i="1"/>
  <c r="G31" i="1"/>
  <c r="F29" i="1"/>
  <c r="E29" i="1"/>
  <c r="G28" i="1"/>
  <c r="G27" i="1"/>
  <c r="G26" i="1"/>
  <c r="G25" i="1"/>
  <c r="G24" i="1"/>
  <c r="G23" i="1"/>
  <c r="G22" i="1"/>
  <c r="G21" i="1"/>
  <c r="F20" i="1"/>
  <c r="E20" i="1"/>
  <c r="E30" i="1" s="1"/>
  <c r="G19" i="1"/>
  <c r="G18" i="1"/>
  <c r="G17" i="1"/>
  <c r="G16" i="1"/>
  <c r="G15" i="1"/>
  <c r="G14" i="1"/>
  <c r="G13" i="1"/>
  <c r="G12" i="1"/>
  <c r="G11" i="1"/>
  <c r="G10" i="1"/>
  <c r="G9" i="1"/>
  <c r="G8" i="1"/>
  <c r="G54" i="1" l="1"/>
  <c r="F30" i="1"/>
  <c r="F66" i="1" s="1"/>
  <c r="F68" i="1" s="1"/>
  <c r="G29" i="1"/>
  <c r="E66" i="1"/>
  <c r="E63" i="1"/>
  <c r="G63" i="1" s="1"/>
  <c r="E45" i="1"/>
  <c r="G45" i="1" s="1"/>
  <c r="G20" i="1"/>
  <c r="G30" i="1" l="1"/>
  <c r="E68" i="1"/>
  <c r="G68" i="1" s="1"/>
  <c r="G66" i="1"/>
</calcChain>
</file>

<file path=xl/sharedStrings.xml><?xml version="1.0" encoding="utf-8"?>
<sst xmlns="http://schemas.openxmlformats.org/spreadsheetml/2006/main" count="78" uniqueCount="74">
  <si>
    <t>第一号第一様式（第十七条第四項関係）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イチ</t>
    </rPh>
    <rPh sb="5" eb="7">
      <t>ヨウシキ</t>
    </rPh>
    <phoneticPr fontId="4"/>
  </si>
  <si>
    <t>法人単位資金収支計算書</t>
    <rPh sb="0" eb="2">
      <t>ホウジン</t>
    </rPh>
    <rPh sb="2" eb="4">
      <t>タンイ</t>
    </rPh>
    <phoneticPr fontId="4"/>
  </si>
  <si>
    <t>（自）令和4年4月1日  （至）令和5年3月31日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</si>
  <si>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</si>
  <si>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</si>
  <si>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</si>
  <si>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</si>
  <si>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</si>
  <si>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</si>
  <si>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</si>
  <si>
    <t>収入</t>
  </si>
  <si>
    <t>介護保険事業収入</t>
  </si>
  <si>
    <t>老人福祉事業収入</t>
  </si>
  <si>
    <t>保育事業収入</t>
  </si>
  <si>
    <t>医療事業収入</t>
  </si>
  <si>
    <t>その他の事業収入</t>
  </si>
  <si>
    <t>不動産賃貸業収入</t>
  </si>
  <si>
    <t>借入金利息補助金収入</t>
  </si>
  <si>
    <t>経常経費寄附金収入</t>
  </si>
  <si>
    <t>受取利息配当金収入</t>
  </si>
  <si>
    <t>社会福祉連携推進業務貸付金受取利息収入</t>
  </si>
  <si>
    <t>その他の収入</t>
  </si>
  <si>
    <t>流動資産評価益等による資金増加額</t>
  </si>
  <si>
    <t>事業活動収入計（１）</t>
  </si>
  <si>
    <t>支出</t>
  </si>
  <si>
    <t>人件費支出</t>
  </si>
  <si>
    <t>事業費支出</t>
  </si>
  <si>
    <t>事務費支出</t>
  </si>
  <si>
    <t>利用者負担軽減額</t>
  </si>
  <si>
    <t>支払利息支出</t>
  </si>
  <si>
    <t>社会福祉連携推進業務借入金支払利息支出</t>
  </si>
  <si>
    <t>その他の支出</t>
  </si>
  <si>
    <t>流動資産評価損等による資金減少額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</si>
  <si>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</si>
  <si>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</si>
  <si>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</si>
  <si>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</si>
  <si>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施設整備等寄附金収入</t>
  </si>
  <si>
    <t>設備資金借入金収入</t>
  </si>
  <si>
    <t>社会福祉連携推進業務設備資金借入金収入</t>
  </si>
  <si>
    <t>固定資産売却収入</t>
  </si>
  <si>
    <t>その他の施設整備等による収入</t>
  </si>
  <si>
    <t>施設整備等収入計（４）</t>
  </si>
  <si>
    <t>設備資金借入金元金償還支出</t>
  </si>
  <si>
    <t>社会福祉連携推進業務設備資金借入金元金償還支出</t>
  </si>
  <si>
    <t>固定資産取得支出</t>
  </si>
  <si>
    <t>固定資産除却・廃棄支出</t>
  </si>
  <si>
    <t>ファイナンス・リース債務の返済支出</t>
  </si>
  <si>
    <t>その他の施設整備等による支出</t>
  </si>
  <si>
    <t>施設整備等支出計（５）</t>
  </si>
  <si>
    <t>施設整備等資金収支差額（６）＝（４）－（５）</t>
  </si>
  <si>
    <t>その他の活動による収支</t>
  </si>
  <si>
    <t>長期運営資金借入金元金償還寄附金収入</t>
  </si>
  <si>
    <t>長期運営資金借入金収入</t>
  </si>
  <si>
    <t>社会福祉連携推進業務長期運営資金借入金収入</t>
  </si>
  <si>
    <t>長期貸付金回収収入</t>
  </si>
  <si>
    <t>社会福祉連携推進業務長期貸付金回収収入</t>
  </si>
  <si>
    <t>投資有価証券売却収入</t>
  </si>
  <si>
    <t>積立資産取崩収入</t>
  </si>
  <si>
    <t>その他の活動による収入</t>
  </si>
  <si>
    <t>その他の活動収入計（７）</t>
  </si>
  <si>
    <t>長期運営資金借入金元金償還支出</t>
  </si>
  <si>
    <t>社会福祉連携推進業務長期運営資金借入金元金償還支出</t>
  </si>
  <si>
    <t>長期貸付金支出</t>
  </si>
  <si>
    <t>社会福祉連携推進業務長期貸付金支出</t>
  </si>
  <si>
    <t>投資有価証券取得支出</t>
  </si>
  <si>
    <t>積立資産支出</t>
  </si>
  <si>
    <t>その他の活動による支出</t>
  </si>
  <si>
    <t>その他の活動支出計（８）</t>
  </si>
  <si>
    <t>その他の活動資金収支差額（９）＝（７）－（８）</t>
  </si>
  <si>
    <t>予備費支出（１０）</t>
  </si>
  <si>
    <t>当期資金収支差額合計（１１）＝（３）＋（６）＋（９）－（１０）</t>
  </si>
  <si>
    <t>前期末支払資金残高（１２）</t>
  </si>
  <si>
    <t>当期末支払資金残高（１１）＋（１２）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</si>
</sst>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vertical="center" shrinkToFit="1"/>
    </xf>
    <xf numFmtId="176" fontId="9" fillId="0" borderId="2" xfId="0" applyNumberFormat="1" applyFont="1" applyBorder="1" applyProtection="1">
      <alignment vertical="center"/>
      <protection locked="0"/>
    </xf>
    <xf numFmtId="176" fontId="9" fillId="0" borderId="2" xfId="2" applyNumberFormat="1" applyFont="1" applyBorder="1" applyAlignment="1" applyProtection="1">
      <alignment vertical="center" shrinkToFit="1"/>
      <protection locked="0"/>
    </xf>
    <xf numFmtId="0" fontId="7" fillId="0" borderId="3" xfId="2" applyFont="1" applyBorder="1" applyAlignment="1">
      <alignment vertical="center" shrinkToFit="1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3" xfId="2" applyNumberFormat="1" applyFont="1" applyBorder="1" applyAlignment="1" applyProtection="1">
      <alignment vertical="center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1" xfId="2" applyFont="1" applyBorder="1" applyAlignment="1">
      <alignment vertical="center" shrinkToFit="1"/>
    </xf>
    <xf numFmtId="176" fontId="9" fillId="0" borderId="1" xfId="0" applyNumberFormat="1" applyFont="1" applyBorder="1" applyProtection="1">
      <alignment vertical="center"/>
      <protection locked="0"/>
    </xf>
    <xf numFmtId="176" fontId="9" fillId="0" borderId="1" xfId="2" applyNumberFormat="1" applyFont="1" applyBorder="1" applyAlignment="1" applyProtection="1">
      <alignment vertical="center" shrinkToFit="1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/>
    </xf>
    <xf numFmtId="0" fontId="7" fillId="0" borderId="3" xfId="2" applyFont="1" applyBorder="1" applyAlignment="1">
      <alignment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0" fontId="7" fillId="0" borderId="1" xfId="2" applyFont="1" applyBorder="1" applyAlignment="1">
      <alignment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vertical="center" shrinkToFit="1"/>
    </xf>
    <xf numFmtId="176" fontId="9" fillId="0" borderId="10" xfId="2" applyNumberFormat="1" applyFont="1" applyBorder="1" applyAlignment="1" applyProtection="1">
      <alignment vertical="center" shrinkToFit="1"/>
      <protection locked="0"/>
    </xf>
    <xf numFmtId="0" fontId="7" fillId="0" borderId="11" xfId="2" applyFont="1" applyBorder="1" applyAlignment="1">
      <alignment vertical="center" textRotation="255"/>
    </xf>
    <xf numFmtId="0" fontId="7" fillId="0" borderId="12" xfId="2" applyFont="1" applyBorder="1" applyAlignment="1">
      <alignment vertical="center"/>
    </xf>
    <xf numFmtId="0" fontId="7" fillId="0" borderId="13" xfId="2" applyFont="1" applyBorder="1" applyAlignment="1">
      <alignment vertical="center" shrinkToFit="1"/>
    </xf>
    <xf numFmtId="176" fontId="9" fillId="0" borderId="4" xfId="2" applyNumberFormat="1" applyFont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vertical="center" textRotation="255"/>
    </xf>
    <xf numFmtId="0" fontId="7" fillId="0" borderId="3" xfId="2" applyFont="1" applyBorder="1" applyAlignment="1">
      <alignment vertical="center" textRotation="255"/>
    </xf>
    <xf numFmtId="0" fontId="7" fillId="0" borderId="4" xfId="2" applyFont="1" applyBorder="1" applyAlignment="1">
      <alignment vertical="center" textRotation="255"/>
    </xf>
  </cellXfs>
  <cellStyles count="3">
    <cellStyle name="標準" xfId="0" builtinId="0"/>
    <cellStyle name="標準 2" xfId="2" xr:uid="{B5341CD1-06D4-42B0-8CF5-108BD693ABC1}"/>
    <cellStyle name="標準 3" xfId="1" xr:uid="{2D587012-229A-4E50-88D9-BEFA26309E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C328-5B96-4FC5-ADA3-7A9B197D8369}">
  <sheetPr>
    <pageSetUpPr fitToPage="1"/>
  </sheetPr>
  <dimension ref="B2:H78"/>
  <sheetViews>
    <sheetView showGridLines="0" tabSelected="1" topLeftCell="C34" zoomScale="80" zoomScaleNormal="80" workbookViewId="0">
      <selection activeCell="F53" sqref="F53"/>
    </sheetView>
  </sheetViews>
  <sheetFormatPr defaultRowHeight="14.4" x14ac:dyDescent="0.2"/>
  <cols>
    <col min="1" max="3" width="3" customWidth="1"/>
    <col min="4" max="4" width="52.59765625" customWidth="1"/>
    <col min="5" max="8" width="21.296875" customWidth="1"/>
  </cols>
  <sheetData>
    <row r="2" spans="2:8" ht="22.8" x14ac:dyDescent="0.2">
      <c r="B2" s="1"/>
      <c r="C2" s="1"/>
      <c r="D2" s="1"/>
      <c r="E2" s="2"/>
      <c r="F2" s="2"/>
      <c r="G2" s="3"/>
      <c r="H2" s="3" t="s">
        <v>0</v>
      </c>
    </row>
    <row r="3" spans="2:8" ht="22.8" x14ac:dyDescent="0.2">
      <c r="B3" s="33" t="s">
        <v>1</v>
      </c>
      <c r="C3" s="33"/>
      <c r="D3" s="33"/>
      <c r="E3" s="33"/>
      <c r="F3" s="33"/>
      <c r="G3" s="33"/>
      <c r="H3" s="33"/>
    </row>
    <row r="4" spans="2:8" ht="22.8" x14ac:dyDescent="0.2">
      <c r="B4" s="1"/>
      <c r="C4" s="1"/>
      <c r="D4" s="1"/>
      <c r="E4" s="1"/>
      <c r="F4" s="1"/>
      <c r="G4" s="2"/>
      <c r="H4" s="2"/>
    </row>
    <row r="5" spans="2:8" ht="22.8" x14ac:dyDescent="0.2">
      <c r="B5" s="34" t="s">
        <v>2</v>
      </c>
      <c r="C5" s="34"/>
      <c r="D5" s="34"/>
      <c r="E5" s="34"/>
      <c r="F5" s="34"/>
      <c r="G5" s="34"/>
      <c r="H5" s="34"/>
    </row>
    <row r="6" spans="2:8" ht="15" x14ac:dyDescent="0.2">
      <c r="B6" s="4"/>
      <c r="C6" s="4"/>
      <c r="D6" s="4"/>
      <c r="E6" s="4"/>
      <c r="F6" s="2"/>
      <c r="G6" s="2"/>
      <c r="H6" s="4" t="s">
        <v>3</v>
      </c>
    </row>
    <row r="7" spans="2:8" x14ac:dyDescent="0.2">
      <c r="B7" s="35" t="s">
        <v>4</v>
      </c>
      <c r="C7" s="35"/>
      <c r="D7" s="35"/>
      <c r="E7" s="5" t="s">
        <v>5</v>
      </c>
      <c r="F7" s="5" t="s">
        <v>6</v>
      </c>
      <c r="G7" s="5" t="s">
        <v>7</v>
      </c>
      <c r="H7" s="5" t="s">
        <v>8</v>
      </c>
    </row>
    <row r="8" spans="2:8" x14ac:dyDescent="0.2">
      <c r="B8" s="36" t="s">
        <v>9</v>
      </c>
      <c r="C8" s="36" t="s">
        <v>10</v>
      </c>
      <c r="D8" s="6" t="s">
        <v>11</v>
      </c>
      <c r="E8" s="7">
        <v>1306213000</v>
      </c>
      <c r="F8" s="8">
        <v>1305143319</v>
      </c>
      <c r="G8" s="8">
        <f>E8-F8</f>
        <v>1069681</v>
      </c>
      <c r="H8" s="8"/>
    </row>
    <row r="9" spans="2:8" x14ac:dyDescent="0.2">
      <c r="B9" s="37"/>
      <c r="C9" s="37"/>
      <c r="D9" s="9" t="s">
        <v>12</v>
      </c>
      <c r="E9" s="10">
        <v>222909000</v>
      </c>
      <c r="F9" s="11">
        <v>222254716</v>
      </c>
      <c r="G9" s="11">
        <f t="shared" ref="G9:G40" si="0">(E9-F9)+0</f>
        <v>654284</v>
      </c>
      <c r="H9" s="11"/>
    </row>
    <row r="10" spans="2:8" x14ac:dyDescent="0.2">
      <c r="B10" s="37"/>
      <c r="C10" s="37"/>
      <c r="D10" s="9" t="s">
        <v>13</v>
      </c>
      <c r="E10" s="10">
        <v>1187404000</v>
      </c>
      <c r="F10" s="11">
        <v>1234333035</v>
      </c>
      <c r="G10" s="11">
        <f t="shared" si="0"/>
        <v>-46929035</v>
      </c>
      <c r="H10" s="11"/>
    </row>
    <row r="11" spans="2:8" x14ac:dyDescent="0.2">
      <c r="B11" s="37"/>
      <c r="C11" s="37"/>
      <c r="D11" s="9" t="s">
        <v>14</v>
      </c>
      <c r="E11" s="10">
        <v>0</v>
      </c>
      <c r="F11" s="11">
        <v>0</v>
      </c>
      <c r="G11" s="11">
        <f t="shared" si="0"/>
        <v>0</v>
      </c>
      <c r="H11" s="11"/>
    </row>
    <row r="12" spans="2:8" x14ac:dyDescent="0.2">
      <c r="B12" s="37"/>
      <c r="C12" s="37"/>
      <c r="D12" s="9" t="s">
        <v>15</v>
      </c>
      <c r="E12" s="10">
        <v>18512000</v>
      </c>
      <c r="F12" s="11">
        <v>21880000</v>
      </c>
      <c r="G12" s="11">
        <f t="shared" si="0"/>
        <v>-3368000</v>
      </c>
      <c r="H12" s="11"/>
    </row>
    <row r="13" spans="2:8" x14ac:dyDescent="0.2">
      <c r="B13" s="37"/>
      <c r="C13" s="37"/>
      <c r="D13" s="9" t="s">
        <v>16</v>
      </c>
      <c r="E13" s="10">
        <v>7580000</v>
      </c>
      <c r="F13" s="11">
        <v>8264540</v>
      </c>
      <c r="G13" s="11">
        <f t="shared" si="0"/>
        <v>-684540</v>
      </c>
      <c r="H13" s="11"/>
    </row>
    <row r="14" spans="2:8" x14ac:dyDescent="0.2">
      <c r="B14" s="37"/>
      <c r="C14" s="37"/>
      <c r="D14" s="9" t="s">
        <v>17</v>
      </c>
      <c r="E14" s="10">
        <v>0</v>
      </c>
      <c r="F14" s="11">
        <v>0</v>
      </c>
      <c r="G14" s="11">
        <f t="shared" si="0"/>
        <v>0</v>
      </c>
      <c r="H14" s="11"/>
    </row>
    <row r="15" spans="2:8" x14ac:dyDescent="0.2">
      <c r="B15" s="37"/>
      <c r="C15" s="37"/>
      <c r="D15" s="9" t="s">
        <v>18</v>
      </c>
      <c r="E15" s="10">
        <v>1305000</v>
      </c>
      <c r="F15" s="11">
        <v>1625000</v>
      </c>
      <c r="G15" s="11">
        <f t="shared" si="0"/>
        <v>-320000</v>
      </c>
      <c r="H15" s="11"/>
    </row>
    <row r="16" spans="2:8" x14ac:dyDescent="0.2">
      <c r="B16" s="37"/>
      <c r="C16" s="37"/>
      <c r="D16" s="9" t="s">
        <v>19</v>
      </c>
      <c r="E16" s="10">
        <v>41000</v>
      </c>
      <c r="F16" s="11">
        <v>78805</v>
      </c>
      <c r="G16" s="11">
        <f t="shared" si="0"/>
        <v>-37805</v>
      </c>
      <c r="H16" s="11"/>
    </row>
    <row r="17" spans="2:8" x14ac:dyDescent="0.2">
      <c r="B17" s="37"/>
      <c r="C17" s="37"/>
      <c r="D17" s="9" t="s">
        <v>20</v>
      </c>
      <c r="E17" s="10">
        <v>0</v>
      </c>
      <c r="F17" s="11">
        <v>0</v>
      </c>
      <c r="G17" s="11">
        <f t="shared" si="0"/>
        <v>0</v>
      </c>
      <c r="H17" s="11"/>
    </row>
    <row r="18" spans="2:8" x14ac:dyDescent="0.2">
      <c r="B18" s="37"/>
      <c r="C18" s="37"/>
      <c r="D18" s="9" t="s">
        <v>21</v>
      </c>
      <c r="E18" s="10">
        <v>7754000</v>
      </c>
      <c r="F18" s="11">
        <v>8168364</v>
      </c>
      <c r="G18" s="11">
        <f t="shared" si="0"/>
        <v>-414364</v>
      </c>
      <c r="H18" s="11"/>
    </row>
    <row r="19" spans="2:8" x14ac:dyDescent="0.2">
      <c r="B19" s="37"/>
      <c r="C19" s="37"/>
      <c r="D19" s="9" t="s">
        <v>22</v>
      </c>
      <c r="E19" s="12">
        <v>0</v>
      </c>
      <c r="F19" s="11">
        <v>0</v>
      </c>
      <c r="G19" s="11">
        <f t="shared" si="0"/>
        <v>0</v>
      </c>
      <c r="H19" s="11"/>
    </row>
    <row r="20" spans="2:8" x14ac:dyDescent="0.2">
      <c r="B20" s="37"/>
      <c r="C20" s="38"/>
      <c r="D20" s="13" t="s">
        <v>23</v>
      </c>
      <c r="E20" s="14">
        <f>(+E8+E9+E10+E11+E12+E13+E14+E15+E16+E17+E18+E19)+0</f>
        <v>2751718000</v>
      </c>
      <c r="F20" s="15">
        <f>(+F8+F9+F10+F11+F12+F13+F14+F15+F16+F17+F18+F19)+0</f>
        <v>2801747779</v>
      </c>
      <c r="G20" s="15">
        <f t="shared" si="0"/>
        <v>-50029779</v>
      </c>
      <c r="H20" s="15"/>
    </row>
    <row r="21" spans="2:8" x14ac:dyDescent="0.2">
      <c r="B21" s="37"/>
      <c r="C21" s="36" t="s">
        <v>24</v>
      </c>
      <c r="D21" s="9" t="s">
        <v>25</v>
      </c>
      <c r="E21" s="7">
        <v>1943407000</v>
      </c>
      <c r="F21" s="11">
        <v>1939832978</v>
      </c>
      <c r="G21" s="11">
        <f t="shared" si="0"/>
        <v>3574022</v>
      </c>
      <c r="H21" s="11"/>
    </row>
    <row r="22" spans="2:8" x14ac:dyDescent="0.2">
      <c r="B22" s="37"/>
      <c r="C22" s="37"/>
      <c r="D22" s="9" t="s">
        <v>26</v>
      </c>
      <c r="E22" s="10">
        <v>428674000</v>
      </c>
      <c r="F22" s="11">
        <v>409010863</v>
      </c>
      <c r="G22" s="11">
        <f t="shared" si="0"/>
        <v>19663137</v>
      </c>
      <c r="H22" s="11"/>
    </row>
    <row r="23" spans="2:8" x14ac:dyDescent="0.2">
      <c r="B23" s="37"/>
      <c r="C23" s="37"/>
      <c r="D23" s="9" t="s">
        <v>27</v>
      </c>
      <c r="E23" s="10">
        <v>258854000</v>
      </c>
      <c r="F23" s="11">
        <v>247989064</v>
      </c>
      <c r="G23" s="11">
        <f t="shared" si="0"/>
        <v>10864936</v>
      </c>
      <c r="H23" s="11"/>
    </row>
    <row r="24" spans="2:8" x14ac:dyDescent="0.2">
      <c r="B24" s="37"/>
      <c r="C24" s="37"/>
      <c r="D24" s="9" t="s">
        <v>28</v>
      </c>
      <c r="E24" s="10">
        <v>3556000</v>
      </c>
      <c r="F24" s="11">
        <v>3780405</v>
      </c>
      <c r="G24" s="11">
        <f t="shared" si="0"/>
        <v>-224405</v>
      </c>
      <c r="H24" s="11"/>
    </row>
    <row r="25" spans="2:8" x14ac:dyDescent="0.2">
      <c r="B25" s="37"/>
      <c r="C25" s="37"/>
      <c r="D25" s="9" t="s">
        <v>29</v>
      </c>
      <c r="E25" s="10">
        <v>8559000</v>
      </c>
      <c r="F25" s="11">
        <v>8518002</v>
      </c>
      <c r="G25" s="11">
        <f t="shared" si="0"/>
        <v>40998</v>
      </c>
      <c r="H25" s="11"/>
    </row>
    <row r="26" spans="2:8" x14ac:dyDescent="0.2">
      <c r="B26" s="37"/>
      <c r="C26" s="37"/>
      <c r="D26" s="9" t="s">
        <v>30</v>
      </c>
      <c r="E26" s="10">
        <v>0</v>
      </c>
      <c r="F26" s="11">
        <v>0</v>
      </c>
      <c r="G26" s="11">
        <f t="shared" si="0"/>
        <v>0</v>
      </c>
      <c r="H26" s="11"/>
    </row>
    <row r="27" spans="2:8" x14ac:dyDescent="0.2">
      <c r="B27" s="37"/>
      <c r="C27" s="37"/>
      <c r="D27" s="9" t="s">
        <v>31</v>
      </c>
      <c r="E27" s="10">
        <v>0</v>
      </c>
      <c r="F27" s="11">
        <v>0</v>
      </c>
      <c r="G27" s="11">
        <f t="shared" si="0"/>
        <v>0</v>
      </c>
      <c r="H27" s="11"/>
    </row>
    <row r="28" spans="2:8" x14ac:dyDescent="0.2">
      <c r="B28" s="37"/>
      <c r="C28" s="37"/>
      <c r="D28" s="9" t="s">
        <v>32</v>
      </c>
      <c r="E28" s="12">
        <v>442000</v>
      </c>
      <c r="F28" s="11">
        <v>441170</v>
      </c>
      <c r="G28" s="11">
        <f t="shared" si="0"/>
        <v>830</v>
      </c>
      <c r="H28" s="11"/>
    </row>
    <row r="29" spans="2:8" x14ac:dyDescent="0.2">
      <c r="B29" s="37"/>
      <c r="C29" s="38"/>
      <c r="D29" s="13" t="s">
        <v>33</v>
      </c>
      <c r="E29" s="14">
        <f>(+E21+E22+E23+E24+E25+E26+E27+E28)+0</f>
        <v>2643492000</v>
      </c>
      <c r="F29" s="15">
        <f>(+F21+F22+F23+F24+F25+F26+F27+F28)+0</f>
        <v>2609572482</v>
      </c>
      <c r="G29" s="15">
        <f t="shared" si="0"/>
        <v>33919518</v>
      </c>
      <c r="H29" s="15"/>
    </row>
    <row r="30" spans="2:8" x14ac:dyDescent="0.2">
      <c r="B30" s="38"/>
      <c r="C30" s="16" t="s">
        <v>34</v>
      </c>
      <c r="D30" s="17"/>
      <c r="E30" s="14">
        <f>( +E20 - E29)+0</f>
        <v>108226000</v>
      </c>
      <c r="F30" s="18">
        <f>( +F20 - F29)+0</f>
        <v>192175297</v>
      </c>
      <c r="G30" s="18">
        <f t="shared" si="0"/>
        <v>-83949297</v>
      </c>
      <c r="H30" s="18"/>
    </row>
    <row r="31" spans="2:8" x14ac:dyDescent="0.2">
      <c r="B31" s="36" t="s">
        <v>35</v>
      </c>
      <c r="C31" s="36" t="s">
        <v>10</v>
      </c>
      <c r="D31" s="9" t="s">
        <v>36</v>
      </c>
      <c r="E31" s="7">
        <v>21104000</v>
      </c>
      <c r="F31" s="11">
        <v>21670000</v>
      </c>
      <c r="G31" s="11">
        <f t="shared" si="0"/>
        <v>-566000</v>
      </c>
      <c r="H31" s="11"/>
    </row>
    <row r="32" spans="2:8" x14ac:dyDescent="0.2">
      <c r="B32" s="37"/>
      <c r="C32" s="37"/>
      <c r="D32" s="9" t="s">
        <v>37</v>
      </c>
      <c r="E32" s="10">
        <v>0</v>
      </c>
      <c r="F32" s="11">
        <v>0</v>
      </c>
      <c r="G32" s="11">
        <f t="shared" si="0"/>
        <v>0</v>
      </c>
      <c r="H32" s="11"/>
    </row>
    <row r="33" spans="2:8" x14ac:dyDescent="0.2">
      <c r="B33" s="37"/>
      <c r="C33" s="37"/>
      <c r="D33" s="9" t="s">
        <v>38</v>
      </c>
      <c r="E33" s="10">
        <v>0</v>
      </c>
      <c r="F33" s="11">
        <v>0</v>
      </c>
      <c r="G33" s="11">
        <f t="shared" si="0"/>
        <v>0</v>
      </c>
      <c r="H33" s="11"/>
    </row>
    <row r="34" spans="2:8" x14ac:dyDescent="0.2">
      <c r="B34" s="37"/>
      <c r="C34" s="37"/>
      <c r="D34" s="9" t="s">
        <v>39</v>
      </c>
      <c r="E34" s="10">
        <v>0</v>
      </c>
      <c r="F34" s="11">
        <v>0</v>
      </c>
      <c r="G34" s="11">
        <f t="shared" si="0"/>
        <v>0</v>
      </c>
      <c r="H34" s="11"/>
    </row>
    <row r="35" spans="2:8" x14ac:dyDescent="0.2">
      <c r="B35" s="37"/>
      <c r="C35" s="37"/>
      <c r="D35" s="9" t="s">
        <v>40</v>
      </c>
      <c r="E35" s="10">
        <v>21000</v>
      </c>
      <c r="F35" s="11">
        <v>26020520</v>
      </c>
      <c r="G35" s="11">
        <f t="shared" si="0"/>
        <v>-25999520</v>
      </c>
      <c r="H35" s="11"/>
    </row>
    <row r="36" spans="2:8" x14ac:dyDescent="0.2">
      <c r="B36" s="37"/>
      <c r="C36" s="37"/>
      <c r="D36" s="9" t="s">
        <v>41</v>
      </c>
      <c r="E36" s="12">
        <v>0</v>
      </c>
      <c r="F36" s="11">
        <v>0</v>
      </c>
      <c r="G36" s="11">
        <f t="shared" si="0"/>
        <v>0</v>
      </c>
      <c r="H36" s="11"/>
    </row>
    <row r="37" spans="2:8" x14ac:dyDescent="0.2">
      <c r="B37" s="37"/>
      <c r="C37" s="38"/>
      <c r="D37" s="13" t="s">
        <v>42</v>
      </c>
      <c r="E37" s="14">
        <f>(+E31+E32+E33+E34+E35+E36)+0</f>
        <v>21125000</v>
      </c>
      <c r="F37" s="15">
        <f>(+F31+F32+F33+F34+F35+F36)+0</f>
        <v>47690520</v>
      </c>
      <c r="G37" s="15">
        <f t="shared" si="0"/>
        <v>-26565520</v>
      </c>
      <c r="H37" s="15"/>
    </row>
    <row r="38" spans="2:8" x14ac:dyDescent="0.2">
      <c r="B38" s="37"/>
      <c r="C38" s="36" t="s">
        <v>24</v>
      </c>
      <c r="D38" s="9" t="s">
        <v>43</v>
      </c>
      <c r="E38" s="7">
        <v>103138000</v>
      </c>
      <c r="F38" s="11">
        <v>103138000</v>
      </c>
      <c r="G38" s="11">
        <f t="shared" si="0"/>
        <v>0</v>
      </c>
      <c r="H38" s="11"/>
    </row>
    <row r="39" spans="2:8" x14ac:dyDescent="0.2">
      <c r="B39" s="37"/>
      <c r="C39" s="37"/>
      <c r="D39" s="9" t="s">
        <v>44</v>
      </c>
      <c r="E39" s="10">
        <v>0</v>
      </c>
      <c r="F39" s="11">
        <v>0</v>
      </c>
      <c r="G39" s="11">
        <f t="shared" si="0"/>
        <v>0</v>
      </c>
      <c r="H39" s="11"/>
    </row>
    <row r="40" spans="2:8" x14ac:dyDescent="0.2">
      <c r="B40" s="37"/>
      <c r="C40" s="37"/>
      <c r="D40" s="9" t="s">
        <v>45</v>
      </c>
      <c r="E40" s="10">
        <v>19434000</v>
      </c>
      <c r="F40" s="11">
        <v>18421632</v>
      </c>
      <c r="G40" s="11">
        <f t="shared" si="0"/>
        <v>1012368</v>
      </c>
      <c r="H40" s="11"/>
    </row>
    <row r="41" spans="2:8" x14ac:dyDescent="0.2">
      <c r="B41" s="37"/>
      <c r="C41" s="37"/>
      <c r="D41" s="9" t="s">
        <v>46</v>
      </c>
      <c r="E41" s="10">
        <v>46200000</v>
      </c>
      <c r="F41" s="11">
        <v>46200000</v>
      </c>
      <c r="G41" s="11">
        <f t="shared" ref="G41:G72" si="1">(E41-F41)+0</f>
        <v>0</v>
      </c>
      <c r="H41" s="11"/>
    </row>
    <row r="42" spans="2:8" x14ac:dyDescent="0.2">
      <c r="B42" s="37"/>
      <c r="C42" s="37"/>
      <c r="D42" s="9" t="s">
        <v>47</v>
      </c>
      <c r="E42" s="10">
        <v>597000</v>
      </c>
      <c r="F42" s="11">
        <v>597000</v>
      </c>
      <c r="G42" s="11">
        <f t="shared" si="1"/>
        <v>0</v>
      </c>
      <c r="H42" s="11"/>
    </row>
    <row r="43" spans="2:8" x14ac:dyDescent="0.2">
      <c r="B43" s="37"/>
      <c r="C43" s="37"/>
      <c r="D43" s="9" t="s">
        <v>48</v>
      </c>
      <c r="E43" s="12">
        <v>12958000</v>
      </c>
      <c r="F43" s="11">
        <v>12957105</v>
      </c>
      <c r="G43" s="11">
        <f t="shared" si="1"/>
        <v>895</v>
      </c>
      <c r="H43" s="11"/>
    </row>
    <row r="44" spans="2:8" x14ac:dyDescent="0.2">
      <c r="B44" s="37"/>
      <c r="C44" s="38"/>
      <c r="D44" s="13" t="s">
        <v>49</v>
      </c>
      <c r="E44" s="14">
        <f>(+E38+E39+E40+E41+E42+E43)+0</f>
        <v>182327000</v>
      </c>
      <c r="F44" s="15">
        <f>(+F38+F39+F40+F41+F42+F43)+0</f>
        <v>181313737</v>
      </c>
      <c r="G44" s="15">
        <f t="shared" si="1"/>
        <v>1013263</v>
      </c>
      <c r="H44" s="15"/>
    </row>
    <row r="45" spans="2:8" x14ac:dyDescent="0.2">
      <c r="B45" s="38"/>
      <c r="C45" s="19" t="s">
        <v>50</v>
      </c>
      <c r="D45" s="17"/>
      <c r="E45" s="14">
        <f>( +E37 - E44)+0</f>
        <v>-161202000</v>
      </c>
      <c r="F45" s="18">
        <f>( +F37 - F44)+0</f>
        <v>-133623217</v>
      </c>
      <c r="G45" s="18">
        <f t="shared" si="1"/>
        <v>-27578783</v>
      </c>
      <c r="H45" s="18"/>
    </row>
    <row r="46" spans="2:8" x14ac:dyDescent="0.2">
      <c r="B46" s="36" t="s">
        <v>51</v>
      </c>
      <c r="C46" s="36" t="s">
        <v>10</v>
      </c>
      <c r="D46" s="9" t="s">
        <v>52</v>
      </c>
      <c r="E46" s="7">
        <v>0</v>
      </c>
      <c r="F46" s="11">
        <v>0</v>
      </c>
      <c r="G46" s="11">
        <f t="shared" si="1"/>
        <v>0</v>
      </c>
      <c r="H46" s="11"/>
    </row>
    <row r="47" spans="2:8" x14ac:dyDescent="0.2">
      <c r="B47" s="37"/>
      <c r="C47" s="37"/>
      <c r="D47" s="9" t="s">
        <v>53</v>
      </c>
      <c r="E47" s="10">
        <v>0</v>
      </c>
      <c r="F47" s="11">
        <v>0</v>
      </c>
      <c r="G47" s="11">
        <f t="shared" si="1"/>
        <v>0</v>
      </c>
      <c r="H47" s="11"/>
    </row>
    <row r="48" spans="2:8" x14ac:dyDescent="0.2">
      <c r="B48" s="37"/>
      <c r="C48" s="37"/>
      <c r="D48" s="9" t="s">
        <v>54</v>
      </c>
      <c r="E48" s="10">
        <v>0</v>
      </c>
      <c r="F48" s="11">
        <v>0</v>
      </c>
      <c r="G48" s="11">
        <f t="shared" si="1"/>
        <v>0</v>
      </c>
      <c r="H48" s="11"/>
    </row>
    <row r="49" spans="2:8" x14ac:dyDescent="0.2">
      <c r="B49" s="37"/>
      <c r="C49" s="37"/>
      <c r="D49" s="9" t="s">
        <v>55</v>
      </c>
      <c r="E49" s="10">
        <v>1910000</v>
      </c>
      <c r="F49" s="11">
        <v>1910000</v>
      </c>
      <c r="G49" s="11">
        <f t="shared" si="1"/>
        <v>0</v>
      </c>
      <c r="H49" s="11"/>
    </row>
    <row r="50" spans="2:8" x14ac:dyDescent="0.2">
      <c r="B50" s="37"/>
      <c r="C50" s="37"/>
      <c r="D50" s="9" t="s">
        <v>56</v>
      </c>
      <c r="E50" s="10">
        <v>0</v>
      </c>
      <c r="F50" s="11">
        <v>0</v>
      </c>
      <c r="G50" s="11">
        <f t="shared" si="1"/>
        <v>0</v>
      </c>
      <c r="H50" s="11"/>
    </row>
    <row r="51" spans="2:8" x14ac:dyDescent="0.2">
      <c r="B51" s="37"/>
      <c r="C51" s="37"/>
      <c r="D51" s="9" t="s">
        <v>57</v>
      </c>
      <c r="E51" s="10">
        <v>0</v>
      </c>
      <c r="F51" s="11">
        <v>0</v>
      </c>
      <c r="G51" s="11">
        <f t="shared" si="1"/>
        <v>0</v>
      </c>
      <c r="H51" s="11"/>
    </row>
    <row r="52" spans="2:8" x14ac:dyDescent="0.2">
      <c r="B52" s="37"/>
      <c r="C52" s="37"/>
      <c r="D52" s="9" t="s">
        <v>58</v>
      </c>
      <c r="E52" s="10">
        <v>35170000</v>
      </c>
      <c r="F52" s="11">
        <v>35243925</v>
      </c>
      <c r="G52" s="11">
        <f t="shared" si="1"/>
        <v>-73925</v>
      </c>
      <c r="H52" s="11"/>
    </row>
    <row r="53" spans="2:8" x14ac:dyDescent="0.2">
      <c r="B53" s="37"/>
      <c r="C53" s="37"/>
      <c r="D53" s="9" t="s">
        <v>59</v>
      </c>
      <c r="E53" s="12">
        <v>0</v>
      </c>
      <c r="F53" s="11">
        <v>977701</v>
      </c>
      <c r="G53" s="11">
        <f t="shared" si="1"/>
        <v>-977701</v>
      </c>
      <c r="H53" s="11"/>
    </row>
    <row r="54" spans="2:8" x14ac:dyDescent="0.2">
      <c r="B54" s="37"/>
      <c r="C54" s="38"/>
      <c r="D54" s="13" t="s">
        <v>60</v>
      </c>
      <c r="E54" s="14">
        <f>(+E46+E47+E48+E49+E50+E51+E52+E53)+0</f>
        <v>37080000</v>
      </c>
      <c r="F54" s="15">
        <f>(+F46+F47+F48+F49+F50+F51+F52+F53)+0</f>
        <v>38131626</v>
      </c>
      <c r="G54" s="15">
        <f t="shared" si="1"/>
        <v>-1051626</v>
      </c>
      <c r="H54" s="15"/>
    </row>
    <row r="55" spans="2:8" x14ac:dyDescent="0.2">
      <c r="B55" s="37"/>
      <c r="C55" s="36" t="s">
        <v>24</v>
      </c>
      <c r="D55" s="9" t="s">
        <v>61</v>
      </c>
      <c r="E55" s="7">
        <v>0</v>
      </c>
      <c r="F55" s="11">
        <v>0</v>
      </c>
      <c r="G55" s="11">
        <f t="shared" si="1"/>
        <v>0</v>
      </c>
      <c r="H55" s="11"/>
    </row>
    <row r="56" spans="2:8" x14ac:dyDescent="0.2">
      <c r="B56" s="37"/>
      <c r="C56" s="37"/>
      <c r="D56" s="9" t="s">
        <v>62</v>
      </c>
      <c r="E56" s="10">
        <v>0</v>
      </c>
      <c r="F56" s="11">
        <v>0</v>
      </c>
      <c r="G56" s="11">
        <f t="shared" si="1"/>
        <v>0</v>
      </c>
      <c r="H56" s="11"/>
    </row>
    <row r="57" spans="2:8" x14ac:dyDescent="0.2">
      <c r="B57" s="37"/>
      <c r="C57" s="37"/>
      <c r="D57" s="9" t="s">
        <v>63</v>
      </c>
      <c r="E57" s="10">
        <v>3950000</v>
      </c>
      <c r="F57" s="11">
        <v>3950000</v>
      </c>
      <c r="G57" s="11">
        <f t="shared" si="1"/>
        <v>0</v>
      </c>
      <c r="H57" s="11"/>
    </row>
    <row r="58" spans="2:8" x14ac:dyDescent="0.2">
      <c r="B58" s="37"/>
      <c r="C58" s="37"/>
      <c r="D58" s="9" t="s">
        <v>64</v>
      </c>
      <c r="E58" s="10">
        <v>0</v>
      </c>
      <c r="F58" s="11">
        <v>0</v>
      </c>
      <c r="G58" s="11">
        <f t="shared" si="1"/>
        <v>0</v>
      </c>
      <c r="H58" s="11"/>
    </row>
    <row r="59" spans="2:8" x14ac:dyDescent="0.2">
      <c r="B59" s="37"/>
      <c r="C59" s="37"/>
      <c r="D59" s="9" t="s">
        <v>65</v>
      </c>
      <c r="E59" s="10">
        <v>0</v>
      </c>
      <c r="F59" s="11">
        <v>0</v>
      </c>
      <c r="G59" s="11">
        <f t="shared" si="1"/>
        <v>0</v>
      </c>
      <c r="H59" s="11"/>
    </row>
    <row r="60" spans="2:8" x14ac:dyDescent="0.2">
      <c r="B60" s="37"/>
      <c r="C60" s="37"/>
      <c r="D60" s="9" t="s">
        <v>66</v>
      </c>
      <c r="E60" s="10">
        <v>277640000</v>
      </c>
      <c r="F60" s="11">
        <v>277527840</v>
      </c>
      <c r="G60" s="11">
        <f t="shared" si="1"/>
        <v>112160</v>
      </c>
      <c r="H60" s="11"/>
    </row>
    <row r="61" spans="2:8" x14ac:dyDescent="0.2">
      <c r="B61" s="37"/>
      <c r="C61" s="37"/>
      <c r="D61" s="20" t="s">
        <v>67</v>
      </c>
      <c r="E61" s="12">
        <v>2000</v>
      </c>
      <c r="F61" s="21">
        <v>2131</v>
      </c>
      <c r="G61" s="21">
        <f t="shared" si="1"/>
        <v>-131</v>
      </c>
      <c r="H61" s="21"/>
    </row>
    <row r="62" spans="2:8" x14ac:dyDescent="0.2">
      <c r="B62" s="37"/>
      <c r="C62" s="38"/>
      <c r="D62" s="22" t="s">
        <v>68</v>
      </c>
      <c r="E62" s="14">
        <f>(+E55+E56+E57+E58+E59+E60+E61)+0</f>
        <v>281592000</v>
      </c>
      <c r="F62" s="23">
        <f>(+F55+F56+F57+F58+F59+F60+F61)+0</f>
        <v>281479971</v>
      </c>
      <c r="G62" s="23">
        <f t="shared" si="1"/>
        <v>112029</v>
      </c>
      <c r="H62" s="23"/>
    </row>
    <row r="63" spans="2:8" x14ac:dyDescent="0.2">
      <c r="B63" s="38"/>
      <c r="C63" s="19" t="s">
        <v>69</v>
      </c>
      <c r="D63" s="17"/>
      <c r="E63" s="14">
        <f>( +E54 - E62)+0</f>
        <v>-244512000</v>
      </c>
      <c r="F63" s="18">
        <f>( +F54 - F62)+0</f>
        <v>-243348345</v>
      </c>
      <c r="G63" s="18">
        <f t="shared" si="1"/>
        <v>-1163655</v>
      </c>
      <c r="H63" s="18"/>
    </row>
    <row r="64" spans="2:8" x14ac:dyDescent="0.2">
      <c r="B64" s="24" t="s">
        <v>70</v>
      </c>
      <c r="C64" s="25"/>
      <c r="D64" s="26"/>
      <c r="E64" s="7">
        <v>17128800</v>
      </c>
      <c r="F64" s="27">
        <v>0</v>
      </c>
      <c r="G64" s="27">
        <f>(E64 + E65)+0</f>
        <v>11761000</v>
      </c>
      <c r="H64" s="27"/>
    </row>
    <row r="65" spans="2:8" x14ac:dyDescent="0.2">
      <c r="B65" s="28"/>
      <c r="C65" s="29"/>
      <c r="D65" s="30"/>
      <c r="E65" s="12">
        <v>-5367800</v>
      </c>
      <c r="F65" s="31">
        <v>0</v>
      </c>
      <c r="G65" s="31">
        <v>0</v>
      </c>
      <c r="H65" s="31"/>
    </row>
    <row r="66" spans="2:8" x14ac:dyDescent="0.2">
      <c r="B66" s="19" t="s">
        <v>71</v>
      </c>
      <c r="C66" s="16"/>
      <c r="D66" s="17"/>
      <c r="E66" s="14">
        <f>( +E30 +E45 +E63 - (E64 + E65))+0</f>
        <v>-309249000</v>
      </c>
      <c r="F66" s="18">
        <f>( +F30 +F45 +F63 - (F64 + F65))+0</f>
        <v>-184796265</v>
      </c>
      <c r="G66" s="18">
        <f>(E66-F66)+0</f>
        <v>-124452735</v>
      </c>
      <c r="H66" s="18"/>
    </row>
    <row r="67" spans="2:8" x14ac:dyDescent="0.2">
      <c r="B67" s="19" t="s">
        <v>72</v>
      </c>
      <c r="C67" s="16"/>
      <c r="D67" s="17"/>
      <c r="E67" s="14">
        <v>1411913000</v>
      </c>
      <c r="F67" s="18">
        <v>1414565703</v>
      </c>
      <c r="G67" s="18">
        <f>(E67-F67)+0</f>
        <v>-2652703</v>
      </c>
      <c r="H67" s="18"/>
    </row>
    <row r="68" spans="2:8" x14ac:dyDescent="0.2">
      <c r="B68" s="19" t="s">
        <v>73</v>
      </c>
      <c r="C68" s="16"/>
      <c r="D68" s="17"/>
      <c r="E68" s="14">
        <f>( +E66 +E67)+0</f>
        <v>1102664000</v>
      </c>
      <c r="F68" s="18">
        <f>( +F66 +F67)+0</f>
        <v>1229769438</v>
      </c>
      <c r="G68" s="18">
        <f>(E68-F68)+0</f>
        <v>-127105438</v>
      </c>
      <c r="H68" s="18"/>
    </row>
    <row r="69" spans="2:8" x14ac:dyDescent="0.2">
      <c r="B69" s="32"/>
      <c r="C69" s="32"/>
      <c r="D69" s="32"/>
      <c r="E69" s="32"/>
      <c r="F69" s="32"/>
      <c r="G69" s="32"/>
      <c r="H69" s="32"/>
    </row>
    <row r="70" spans="2:8" x14ac:dyDescent="0.2">
      <c r="B70" s="32"/>
      <c r="C70" s="32"/>
      <c r="D70" s="32"/>
      <c r="E70" s="32"/>
      <c r="F70" s="32"/>
      <c r="G70" s="32"/>
      <c r="H70" s="32"/>
    </row>
    <row r="71" spans="2:8" x14ac:dyDescent="0.2">
      <c r="B71" s="32"/>
      <c r="C71" s="32"/>
      <c r="D71" s="32"/>
      <c r="E71" s="32"/>
      <c r="F71" s="32"/>
      <c r="G71" s="32"/>
      <c r="H71" s="32"/>
    </row>
    <row r="72" spans="2:8" x14ac:dyDescent="0.2">
      <c r="B72" s="32"/>
      <c r="C72" s="32"/>
      <c r="D72" s="32"/>
      <c r="E72" s="32"/>
      <c r="F72" s="32"/>
      <c r="G72" s="32"/>
      <c r="H72" s="32"/>
    </row>
    <row r="73" spans="2:8" x14ac:dyDescent="0.2">
      <c r="B73" s="32"/>
      <c r="C73" s="32"/>
      <c r="D73" s="32"/>
      <c r="E73" s="32"/>
      <c r="F73" s="32"/>
      <c r="G73" s="32"/>
      <c r="H73" s="32"/>
    </row>
    <row r="74" spans="2:8" x14ac:dyDescent="0.2">
      <c r="B74" s="32"/>
      <c r="C74" s="32"/>
      <c r="D74" s="32"/>
      <c r="E74" s="32"/>
      <c r="F74" s="32"/>
      <c r="G74" s="32"/>
      <c r="H74" s="32"/>
    </row>
    <row r="75" spans="2:8" x14ac:dyDescent="0.2">
      <c r="B75" s="32"/>
      <c r="C75" s="32"/>
      <c r="D75" s="32"/>
      <c r="E75" s="32"/>
      <c r="F75" s="32"/>
      <c r="G75" s="32"/>
      <c r="H75" s="32"/>
    </row>
    <row r="76" spans="2:8" x14ac:dyDescent="0.2">
      <c r="B76" s="32"/>
      <c r="C76" s="32"/>
      <c r="D76" s="32"/>
      <c r="E76" s="32"/>
      <c r="F76" s="32"/>
      <c r="G76" s="32"/>
      <c r="H76" s="32"/>
    </row>
    <row r="77" spans="2:8" x14ac:dyDescent="0.2">
      <c r="B77" s="32"/>
      <c r="C77" s="32"/>
      <c r="D77" s="32"/>
      <c r="E77" s="32"/>
      <c r="F77" s="32"/>
      <c r="G77" s="32"/>
      <c r="H77" s="32"/>
    </row>
    <row r="78" spans="2:8" x14ac:dyDescent="0.2">
      <c r="B78" s="32"/>
      <c r="C78" s="32"/>
      <c r="D78" s="32"/>
      <c r="E78" s="32"/>
      <c r="F78" s="32"/>
      <c r="G78" s="32"/>
      <c r="H78" s="32"/>
    </row>
  </sheetData>
  <mergeCells count="12">
    <mergeCell ref="B31:B45"/>
    <mergeCell ref="C31:C37"/>
    <mergeCell ref="C38:C44"/>
    <mergeCell ref="B46:B63"/>
    <mergeCell ref="C46:C54"/>
    <mergeCell ref="C55:C62"/>
    <mergeCell ref="B3:H3"/>
    <mergeCell ref="B5:H5"/>
    <mergeCell ref="B7:D7"/>
    <mergeCell ref="B8:B30"/>
    <mergeCell ref="C8:C20"/>
    <mergeCell ref="C21:C29"/>
  </mergeCells>
  <phoneticPr fontId="1"/>
  <pageMargins left="0.7" right="0.7" top="0.75" bottom="0.75" header="0.3" footer="0.3"/>
  <pageSetup paperSize="9" fitToHeight="0" orientation="portrait" r:id="rId1"/>
  <headerFooter>
    <oddHeader>&amp;L社会福祉法人　函館共愛会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第一号第一様式</vt:lpstr>
      <vt:lpstr>第一号第一様式!Print_Titles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DCL07</dc:creator>
  <cp:lastModifiedBy>DCL07</cp:lastModifiedBy>
  <dcterms:created xsi:type="dcterms:W3CDTF">2023-05-17T02:28:38Z</dcterms:created>
  <dcterms:modified xsi:type="dcterms:W3CDTF">2023-05-18T08:12:44Z</dcterms:modified>
</cp:coreProperties>
</file>