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8075" windowHeight="10935"/>
  </bookViews>
  <sheets>
    <sheet name="資金収支" sheetId="1" r:id="rId1"/>
  </sheets>
  <calcPr calcId="145621"/>
</workbook>
</file>

<file path=xl/calcChain.xml><?xml version="1.0" encoding="utf-8"?>
<calcChain xmlns="http://schemas.openxmlformats.org/spreadsheetml/2006/main">
  <c r="I39" i="1" l="1"/>
  <c r="H39" i="1"/>
  <c r="H36" i="1"/>
  <c r="F34" i="1"/>
  <c r="H34" i="1" s="1"/>
  <c r="E34" i="1"/>
  <c r="I33" i="1"/>
  <c r="H33" i="1"/>
  <c r="I32" i="1"/>
  <c r="H32" i="1"/>
  <c r="I31" i="1"/>
  <c r="H31" i="1"/>
  <c r="I30" i="1"/>
  <c r="H30" i="1"/>
  <c r="F29" i="1"/>
  <c r="H29" i="1" s="1"/>
  <c r="I29" i="1" s="1"/>
  <c r="E29" i="1"/>
  <c r="E35" i="1" s="1"/>
  <c r="I28" i="1"/>
  <c r="H28" i="1"/>
  <c r="I27" i="1"/>
  <c r="H27" i="1"/>
  <c r="I26" i="1"/>
  <c r="H26" i="1"/>
  <c r="I25" i="1"/>
  <c r="H25" i="1"/>
  <c r="F23" i="1"/>
  <c r="H23" i="1" s="1"/>
  <c r="I23" i="1" s="1"/>
  <c r="E23" i="1"/>
  <c r="I22" i="1"/>
  <c r="H22" i="1"/>
  <c r="I21" i="1"/>
  <c r="H21" i="1"/>
  <c r="I20" i="1"/>
  <c r="F20" i="1"/>
  <c r="H20" i="1" s="1"/>
  <c r="E20" i="1"/>
  <c r="E24" i="1" s="1"/>
  <c r="I19" i="1"/>
  <c r="H19" i="1"/>
  <c r="F17" i="1"/>
  <c r="H17" i="1" s="1"/>
  <c r="I17" i="1" s="1"/>
  <c r="E17" i="1"/>
  <c r="I16" i="1"/>
  <c r="H16" i="1"/>
  <c r="I15" i="1"/>
  <c r="H15" i="1"/>
  <c r="I14" i="1"/>
  <c r="H14" i="1"/>
  <c r="I13" i="1"/>
  <c r="H13" i="1"/>
  <c r="F12" i="1"/>
  <c r="H12" i="1" s="1"/>
  <c r="I12" i="1" s="1"/>
  <c r="E12" i="1"/>
  <c r="E18" i="1" s="1"/>
  <c r="I11" i="1"/>
  <c r="H11" i="1"/>
  <c r="I10" i="1"/>
  <c r="H10" i="1"/>
  <c r="I9" i="1"/>
  <c r="H9" i="1"/>
  <c r="I8" i="1"/>
  <c r="H8" i="1"/>
  <c r="I7" i="1"/>
  <c r="H7" i="1"/>
  <c r="I35" i="1" l="1"/>
  <c r="E37" i="1"/>
  <c r="I34" i="1"/>
  <c r="F18" i="1"/>
  <c r="F24" i="1"/>
  <c r="H24" i="1" s="1"/>
  <c r="I24" i="1" s="1"/>
  <c r="F35" i="1"/>
  <c r="H35" i="1" s="1"/>
  <c r="E40" i="1" l="1"/>
  <c r="F37" i="1"/>
  <c r="H18" i="1"/>
  <c r="I18" i="1" s="1"/>
  <c r="F40" i="1" l="1"/>
  <c r="H40" i="1" s="1"/>
  <c r="I40" i="1" s="1"/>
  <c r="H37" i="1"/>
  <c r="I37" i="1" s="1"/>
</calcChain>
</file>

<file path=xl/sharedStrings.xml><?xml version="1.0" encoding="utf-8"?>
<sst xmlns="http://schemas.openxmlformats.org/spreadsheetml/2006/main" count="61" uniqueCount="61">
  <si>
    <t>資　金　収　支　計　算　書</t>
    <rPh sb="0" eb="1">
      <t>シ</t>
    </rPh>
    <rPh sb="2" eb="3">
      <t>キン</t>
    </rPh>
    <rPh sb="4" eb="5">
      <t>オサム</t>
    </rPh>
    <rPh sb="6" eb="7">
      <t>シ</t>
    </rPh>
    <rPh sb="8" eb="9">
      <t>ケイ</t>
    </rPh>
    <rPh sb="10" eb="11">
      <t>サン</t>
    </rPh>
    <rPh sb="12" eb="13">
      <t>ショ</t>
    </rPh>
    <phoneticPr fontId="2"/>
  </si>
  <si>
    <t>(自)　平成２８年４月１日　　　　(至)　平成２９年３月３１日</t>
    <rPh sb="1" eb="2">
      <t>ジ</t>
    </rPh>
    <rPh sb="4" eb="6">
      <t>ヘイセイ</t>
    </rPh>
    <rPh sb="8" eb="9">
      <t>ネン</t>
    </rPh>
    <rPh sb="10" eb="11">
      <t>ツキ</t>
    </rPh>
    <rPh sb="12" eb="13">
      <t>ニチ</t>
    </rPh>
    <rPh sb="18" eb="19">
      <t>イタル</t>
    </rPh>
    <rPh sb="21" eb="23">
      <t>ヘイセイ</t>
    </rPh>
    <rPh sb="25" eb="26">
      <t>ネン</t>
    </rPh>
    <rPh sb="27" eb="28">
      <t>ツキ</t>
    </rPh>
    <rPh sb="30" eb="31">
      <t>ニチ</t>
    </rPh>
    <phoneticPr fontId="2"/>
  </si>
  <si>
    <t>法人名　　社会福祉法人　三　吉</t>
    <rPh sb="0" eb="2">
      <t>ホウジン</t>
    </rPh>
    <rPh sb="2" eb="3">
      <t>メイ</t>
    </rPh>
    <rPh sb="5" eb="7">
      <t>シャカイ</t>
    </rPh>
    <rPh sb="7" eb="9">
      <t>フクシ</t>
    </rPh>
    <rPh sb="9" eb="11">
      <t>ホウジン</t>
    </rPh>
    <rPh sb="12" eb="13">
      <t>サン</t>
    </rPh>
    <rPh sb="14" eb="15">
      <t>キチ</t>
    </rPh>
    <phoneticPr fontId="2"/>
  </si>
  <si>
    <t>（単位：円）</t>
    <rPh sb="1" eb="3">
      <t>タンイ</t>
    </rPh>
    <rPh sb="4" eb="5">
      <t>エン</t>
    </rPh>
    <phoneticPr fontId="2"/>
  </si>
  <si>
    <t>勘定科目</t>
  </si>
  <si>
    <t>予　算</t>
    <rPh sb="0" eb="1">
      <t>ヨ</t>
    </rPh>
    <rPh sb="2" eb="3">
      <t>サン</t>
    </rPh>
    <phoneticPr fontId="2"/>
  </si>
  <si>
    <t xml:space="preserve">実　績 </t>
    <rPh sb="0" eb="1">
      <t>ミ</t>
    </rPh>
    <rPh sb="2" eb="3">
      <t>イサオ</t>
    </rPh>
    <phoneticPr fontId="2"/>
  </si>
  <si>
    <t>差　　異</t>
    <phoneticPr fontId="2"/>
  </si>
  <si>
    <t>事業活動による収支</t>
  </si>
  <si>
    <t>収　入</t>
    <rPh sb="0" eb="1">
      <t>オサム</t>
    </rPh>
    <rPh sb="2" eb="3">
      <t>ニュウ</t>
    </rPh>
    <phoneticPr fontId="2"/>
  </si>
  <si>
    <t>社会福祉事業収入</t>
  </si>
  <si>
    <t>①</t>
    <phoneticPr fontId="2"/>
  </si>
  <si>
    <t>公益事業収入</t>
  </si>
  <si>
    <t>経常経費寄附金収入</t>
  </si>
  <si>
    <t>受取利息配当金収入</t>
  </si>
  <si>
    <t>その他の収入</t>
  </si>
  <si>
    <t>事業活動収入計(1)</t>
  </si>
  <si>
    <t>支　出</t>
    <rPh sb="0" eb="1">
      <t>シ</t>
    </rPh>
    <rPh sb="2" eb="3">
      <t>デ</t>
    </rPh>
    <phoneticPr fontId="2"/>
  </si>
  <si>
    <t>人件費支出</t>
  </si>
  <si>
    <t>②</t>
    <phoneticPr fontId="2"/>
  </si>
  <si>
    <t>事業費支出</t>
  </si>
  <si>
    <t>③</t>
    <phoneticPr fontId="2"/>
  </si>
  <si>
    <t>事務費支出</t>
  </si>
  <si>
    <t>支払利息支出</t>
  </si>
  <si>
    <t>事業活動支出計(2)</t>
  </si>
  <si>
    <t>事業活動資金収支差額(3)=(1)-(2)</t>
  </si>
  <si>
    <t>施設整備等による収支</t>
  </si>
  <si>
    <t>収入</t>
    <rPh sb="0" eb="2">
      <t>シュウニュウ</t>
    </rPh>
    <phoneticPr fontId="2"/>
  </si>
  <si>
    <t>施設整備等資金振替収入</t>
  </si>
  <si>
    <t>施設整備等収入計(4)</t>
  </si>
  <si>
    <t>支出</t>
    <rPh sb="0" eb="2">
      <t>シシュツ</t>
    </rPh>
    <phoneticPr fontId="2"/>
  </si>
  <si>
    <t>固定資産取得支出</t>
  </si>
  <si>
    <t>④</t>
    <phoneticPr fontId="2"/>
  </si>
  <si>
    <t>固定資産除却・廃棄支出</t>
  </si>
  <si>
    <t>施設整備等支出計(5)</t>
  </si>
  <si>
    <t>施設整備等資金収支差額(6)=(4)-(5)</t>
  </si>
  <si>
    <t>その他の活動による収支</t>
  </si>
  <si>
    <t>収入</t>
    <rPh sb="0" eb="1">
      <t>オサム</t>
    </rPh>
    <rPh sb="1" eb="2">
      <t>ニュウ</t>
    </rPh>
    <phoneticPr fontId="2"/>
  </si>
  <si>
    <t>積立資産取崩収入</t>
  </si>
  <si>
    <t>事業区分間繰入金収入</t>
  </si>
  <si>
    <t>拠点区分間繰入金収入</t>
  </si>
  <si>
    <t>その他の活動による収入</t>
  </si>
  <si>
    <t>その他の活動による収入計(7)</t>
  </si>
  <si>
    <t>支出</t>
    <rPh sb="0" eb="1">
      <t>シ</t>
    </rPh>
    <rPh sb="1" eb="2">
      <t>デ</t>
    </rPh>
    <phoneticPr fontId="2"/>
  </si>
  <si>
    <t>積立資産支出</t>
  </si>
  <si>
    <t>⑤</t>
    <phoneticPr fontId="2"/>
  </si>
  <si>
    <t>事業区分間繰入金支出</t>
  </si>
  <si>
    <t>拠点区分間繰入金支出</t>
  </si>
  <si>
    <t>その他の活動による支出</t>
    <phoneticPr fontId="2"/>
  </si>
  <si>
    <t>その他の活動支出計(8)</t>
  </si>
  <si>
    <t>その他の活動資金収支差額(9)=(7)-(8)</t>
  </si>
  <si>
    <t>予備費支出(10)</t>
  </si>
  <si>
    <t>当期資金収支差額合計(10)=(3)+(6)+(9)</t>
    <phoneticPr fontId="2"/>
  </si>
  <si>
    <t>前期末支払資金残高</t>
    <phoneticPr fontId="2"/>
  </si>
  <si>
    <t>当期末支払資金残高</t>
    <phoneticPr fontId="2"/>
  </si>
  <si>
    <t>(備考)</t>
    <rPh sb="1" eb="3">
      <t>ビコウ</t>
    </rPh>
    <phoneticPr fontId="2"/>
  </si>
  <si>
    <t>①社会福祉事業収入は、保育園の運営費収入が単価引き上げにより1,561千円増、子育て支援ｾﾝﾀｰ補助金引上げ520千円増</t>
    <rPh sb="1" eb="3">
      <t>シャカイ</t>
    </rPh>
    <rPh sb="3" eb="5">
      <t>フクシ</t>
    </rPh>
    <rPh sb="5" eb="7">
      <t>ジギョウ</t>
    </rPh>
    <rPh sb="7" eb="9">
      <t>シュウニュウ</t>
    </rPh>
    <rPh sb="11" eb="14">
      <t>ホイクエン</t>
    </rPh>
    <rPh sb="15" eb="18">
      <t>ウンエイヒ</t>
    </rPh>
    <rPh sb="18" eb="20">
      <t>シュウニュウ</t>
    </rPh>
    <rPh sb="21" eb="23">
      <t>タンカ</t>
    </rPh>
    <rPh sb="23" eb="24">
      <t>ヒ</t>
    </rPh>
    <rPh sb="25" eb="26">
      <t>ア</t>
    </rPh>
    <rPh sb="35" eb="37">
      <t>センエン</t>
    </rPh>
    <rPh sb="37" eb="38">
      <t>ゾウ</t>
    </rPh>
    <rPh sb="39" eb="41">
      <t>コソダ</t>
    </rPh>
    <rPh sb="42" eb="44">
      <t>シエン</t>
    </rPh>
    <rPh sb="48" eb="51">
      <t>ホジョキン</t>
    </rPh>
    <rPh sb="51" eb="53">
      <t>ヒキア</t>
    </rPh>
    <rPh sb="57" eb="59">
      <t>センエン</t>
    </rPh>
    <rPh sb="59" eb="60">
      <t>ゾウ</t>
    </rPh>
    <phoneticPr fontId="2"/>
  </si>
  <si>
    <t>②人件費支出は、保育園運営費単価引上げ分を賞与支払へ1,561千円増</t>
    <rPh sb="1" eb="4">
      <t>ジンケンヒ</t>
    </rPh>
    <rPh sb="4" eb="6">
      <t>シシュツ</t>
    </rPh>
    <rPh sb="8" eb="11">
      <t>ホイクエン</t>
    </rPh>
    <rPh sb="11" eb="14">
      <t>ウンエイヒ</t>
    </rPh>
    <rPh sb="14" eb="16">
      <t>タンカ</t>
    </rPh>
    <rPh sb="16" eb="18">
      <t>ヒキア</t>
    </rPh>
    <rPh sb="19" eb="20">
      <t>ブン</t>
    </rPh>
    <rPh sb="21" eb="23">
      <t>ショウヨ</t>
    </rPh>
    <rPh sb="23" eb="25">
      <t>シハラ</t>
    </rPh>
    <rPh sb="33" eb="34">
      <t>ゾウ</t>
    </rPh>
    <phoneticPr fontId="2"/>
  </si>
  <si>
    <t>③事業費支出は、学校の消耗器具備品費が未発生により△548千円減</t>
    <rPh sb="1" eb="3">
      <t>ジギョウ</t>
    </rPh>
    <rPh sb="3" eb="4">
      <t>ヒ</t>
    </rPh>
    <rPh sb="4" eb="6">
      <t>シシュツ</t>
    </rPh>
    <rPh sb="8" eb="10">
      <t>ガッコウ</t>
    </rPh>
    <rPh sb="11" eb="13">
      <t>ショウモウ</t>
    </rPh>
    <rPh sb="13" eb="15">
      <t>キグ</t>
    </rPh>
    <rPh sb="15" eb="18">
      <t>ビヒンヒ</t>
    </rPh>
    <rPh sb="19" eb="20">
      <t>ミ</t>
    </rPh>
    <rPh sb="20" eb="22">
      <t>ハッセイ</t>
    </rPh>
    <rPh sb="29" eb="30">
      <t>セン</t>
    </rPh>
    <rPh sb="30" eb="31">
      <t>エン</t>
    </rPh>
    <rPh sb="31" eb="32">
      <t>ゲン</t>
    </rPh>
    <phoneticPr fontId="2"/>
  </si>
  <si>
    <t>④固定資産取得支出は、保育園の音響2台300千円が2台160千円となり、事務費支出に計上となり△300千円減</t>
    <rPh sb="1" eb="3">
      <t>コテイ</t>
    </rPh>
    <rPh sb="3" eb="5">
      <t>シサン</t>
    </rPh>
    <rPh sb="5" eb="7">
      <t>シュトク</t>
    </rPh>
    <rPh sb="7" eb="9">
      <t>シシュツ</t>
    </rPh>
    <rPh sb="11" eb="14">
      <t>ホイクエン</t>
    </rPh>
    <rPh sb="15" eb="17">
      <t>オンキョウ</t>
    </rPh>
    <rPh sb="18" eb="19">
      <t>ダイ</t>
    </rPh>
    <rPh sb="22" eb="23">
      <t>チ</t>
    </rPh>
    <rPh sb="23" eb="24">
      <t>エン</t>
    </rPh>
    <rPh sb="26" eb="27">
      <t>ダイ</t>
    </rPh>
    <rPh sb="30" eb="31">
      <t>チ</t>
    </rPh>
    <rPh sb="31" eb="32">
      <t>エン</t>
    </rPh>
    <rPh sb="36" eb="39">
      <t>ジムヒ</t>
    </rPh>
    <rPh sb="39" eb="41">
      <t>シシュツ</t>
    </rPh>
    <rPh sb="42" eb="44">
      <t>ケイジョウ</t>
    </rPh>
    <rPh sb="51" eb="52">
      <t>チ</t>
    </rPh>
    <rPh sb="52" eb="53">
      <t>エン</t>
    </rPh>
    <rPh sb="53" eb="54">
      <t>ゲン</t>
    </rPh>
    <phoneticPr fontId="2"/>
  </si>
  <si>
    <t>⑤積立資産支出は、児童館の人件費積立資産2,000千円増</t>
    <rPh sb="1" eb="3">
      <t>ツミタテ</t>
    </rPh>
    <rPh sb="3" eb="5">
      <t>シサン</t>
    </rPh>
    <rPh sb="5" eb="7">
      <t>シシュツ</t>
    </rPh>
    <rPh sb="9" eb="12">
      <t>ジドウカン</t>
    </rPh>
    <rPh sb="13" eb="16">
      <t>ジンケンヒ</t>
    </rPh>
    <rPh sb="16" eb="18">
      <t>ツミタテ</t>
    </rPh>
    <rPh sb="18" eb="20">
      <t>シサン</t>
    </rPh>
    <rPh sb="25" eb="26">
      <t>チ</t>
    </rPh>
    <rPh sb="26" eb="27">
      <t>エン</t>
    </rPh>
    <rPh sb="27" eb="28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</si>
</sst>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 vertical="center" textRotation="255" shrinkToFit="1"/>
    </xf>
    <xf numFmtId="0" fontId="0" fillId="0" borderId="8" xfId="0" applyFill="1" applyBorder="1" applyAlignment="1">
      <alignment horizontal="center" vertical="center" textRotation="255"/>
    </xf>
    <xf numFmtId="0" fontId="0" fillId="0" borderId="9" xfId="0" applyFill="1" applyBorder="1"/>
    <xf numFmtId="176" fontId="4" fillId="0" borderId="9" xfId="0" applyNumberFormat="1" applyFont="1" applyFill="1" applyBorder="1"/>
    <xf numFmtId="176" fontId="0" fillId="0" borderId="10" xfId="0" applyNumberFormat="1" applyFont="1" applyFill="1" applyBorder="1"/>
    <xf numFmtId="176" fontId="4" fillId="0" borderId="10" xfId="0" applyNumberFormat="1" applyFont="1" applyFill="1" applyBorder="1"/>
    <xf numFmtId="177" fontId="4" fillId="0" borderId="9" xfId="1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center" vertical="center" textRotation="255" shrinkToFit="1"/>
    </xf>
    <xf numFmtId="0" fontId="0" fillId="0" borderId="12" xfId="0" applyFill="1" applyBorder="1" applyAlignment="1">
      <alignment horizontal="center" vertical="center" textRotation="255"/>
    </xf>
    <xf numFmtId="0" fontId="0" fillId="0" borderId="13" xfId="0" applyFill="1" applyBorder="1"/>
    <xf numFmtId="176" fontId="4" fillId="0" borderId="13" xfId="0" applyNumberFormat="1" applyFont="1" applyFill="1" applyBorder="1"/>
    <xf numFmtId="176" fontId="0" fillId="0" borderId="14" xfId="0" applyNumberFormat="1" applyFont="1" applyFill="1" applyBorder="1"/>
    <xf numFmtId="176" fontId="4" fillId="0" borderId="14" xfId="0" applyNumberFormat="1" applyFont="1" applyFill="1" applyBorder="1"/>
    <xf numFmtId="177" fontId="4" fillId="0" borderId="13" xfId="1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center" vertical="center" textRotation="255"/>
    </xf>
    <xf numFmtId="0" fontId="0" fillId="2" borderId="16" xfId="0" applyFill="1" applyBorder="1" applyAlignment="1"/>
    <xf numFmtId="176" fontId="4" fillId="2" borderId="16" xfId="0" applyNumberFormat="1" applyFont="1" applyFill="1" applyBorder="1"/>
    <xf numFmtId="176" fontId="4" fillId="2" borderId="17" xfId="0" applyNumberFormat="1" applyFont="1" applyFill="1" applyBorder="1"/>
    <xf numFmtId="177" fontId="4" fillId="2" borderId="16" xfId="1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center" vertical="center" textRotation="255"/>
    </xf>
    <xf numFmtId="0" fontId="0" fillId="0" borderId="19" xfId="0" applyFill="1" applyBorder="1"/>
    <xf numFmtId="176" fontId="4" fillId="0" borderId="19" xfId="0" applyNumberFormat="1" applyFont="1" applyFill="1" applyBorder="1"/>
    <xf numFmtId="176" fontId="4" fillId="0" borderId="20" xfId="0" applyNumberFormat="1" applyFont="1" applyFill="1" applyBorder="1"/>
    <xf numFmtId="177" fontId="4" fillId="0" borderId="21" xfId="1" applyNumberFormat="1" applyFont="1" applyFill="1" applyBorder="1" applyAlignment="1">
      <alignment horizontal="right"/>
    </xf>
    <xf numFmtId="0" fontId="0" fillId="0" borderId="22" xfId="0" applyFill="1" applyBorder="1" applyAlignment="1">
      <alignment horizontal="center" vertical="center" textRotation="255" shrinkToFit="1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176" fontId="4" fillId="2" borderId="25" xfId="0" applyNumberFormat="1" applyFont="1" applyFill="1" applyBorder="1"/>
    <xf numFmtId="176" fontId="4" fillId="2" borderId="26" xfId="0" applyNumberFormat="1" applyFont="1" applyFill="1" applyBorder="1"/>
    <xf numFmtId="177" fontId="4" fillId="2" borderId="27" xfId="1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 vertical="center" textRotation="255" shrinkToFit="1"/>
    </xf>
    <xf numFmtId="0" fontId="0" fillId="0" borderId="8" xfId="0" applyFill="1" applyBorder="1" applyAlignment="1">
      <alignment horizontal="center" vertical="center" textRotation="255" shrinkToFit="1"/>
    </xf>
    <xf numFmtId="0" fontId="5" fillId="0" borderId="11" xfId="0" applyFont="1" applyFill="1" applyBorder="1" applyAlignment="1">
      <alignment horizontal="center" vertical="center" textRotation="255" shrinkToFit="1"/>
    </xf>
    <xf numFmtId="0" fontId="0" fillId="0" borderId="15" xfId="0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horizontal="center" vertical="center" textRotation="255" shrinkToFit="1"/>
    </xf>
    <xf numFmtId="176" fontId="0" fillId="0" borderId="20" xfId="0" applyNumberFormat="1" applyFont="1" applyFill="1" applyBorder="1"/>
    <xf numFmtId="0" fontId="0" fillId="0" borderId="12" xfId="0" applyFill="1" applyBorder="1" applyAlignment="1">
      <alignment horizontal="center" vertical="center" textRotation="255" shrinkToFit="1"/>
    </xf>
    <xf numFmtId="0" fontId="5" fillId="0" borderId="22" xfId="0" applyFont="1" applyFill="1" applyBorder="1" applyAlignment="1">
      <alignment horizontal="center" vertical="center" textRotation="255" shrinkToFit="1"/>
    </xf>
    <xf numFmtId="0" fontId="0" fillId="0" borderId="28" xfId="0" applyFill="1" applyBorder="1" applyAlignment="1">
      <alignment horizontal="center" vertical="center" textRotation="255" shrinkToFit="1"/>
    </xf>
    <xf numFmtId="0" fontId="0" fillId="0" borderId="29" xfId="0" applyFill="1" applyBorder="1" applyAlignment="1">
      <alignment horizontal="center" vertical="center" textRotation="255" shrinkToFit="1"/>
    </xf>
    <xf numFmtId="0" fontId="0" fillId="0" borderId="30" xfId="0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0" fillId="0" borderId="13" xfId="0" applyFill="1" applyBorder="1" applyAlignment="1"/>
    <xf numFmtId="176" fontId="4" fillId="0" borderId="32" xfId="0" applyNumberFormat="1" applyFont="1" applyFill="1" applyBorder="1"/>
    <xf numFmtId="0" fontId="0" fillId="2" borderId="33" xfId="0" applyFill="1" applyBorder="1" applyAlignment="1">
      <alignment horizontal="left"/>
    </xf>
    <xf numFmtId="176" fontId="4" fillId="2" borderId="33" xfId="0" applyNumberFormat="1" applyFont="1" applyFill="1" applyBorder="1"/>
    <xf numFmtId="176" fontId="4" fillId="2" borderId="0" xfId="0" applyNumberFormat="1" applyFont="1" applyFill="1" applyBorder="1"/>
    <xf numFmtId="0" fontId="0" fillId="0" borderId="34" xfId="0" applyFill="1" applyBorder="1" applyAlignment="1">
      <alignment horizontal="center" vertical="center" textRotation="255" shrinkToFit="1"/>
    </xf>
    <xf numFmtId="0" fontId="0" fillId="2" borderId="23" xfId="0" applyFill="1" applyBorder="1" applyAlignment="1"/>
    <xf numFmtId="0" fontId="0" fillId="2" borderId="24" xfId="0" applyFill="1" applyBorder="1" applyAlignment="1"/>
    <xf numFmtId="176" fontId="4" fillId="2" borderId="27" xfId="0" applyNumberFormat="1" applyFont="1" applyFill="1" applyBorder="1"/>
    <xf numFmtId="176" fontId="4" fillId="2" borderId="35" xfId="0" applyNumberFormat="1" applyFont="1" applyFill="1" applyBorder="1"/>
    <xf numFmtId="0" fontId="0" fillId="0" borderId="29" xfId="0" applyFill="1" applyBorder="1"/>
    <xf numFmtId="0" fontId="0" fillId="0" borderId="36" xfId="0" applyFill="1" applyBorder="1"/>
    <xf numFmtId="0" fontId="0" fillId="0" borderId="33" xfId="0" applyFill="1" applyBorder="1"/>
    <xf numFmtId="176" fontId="4" fillId="0" borderId="33" xfId="0" applyNumberFormat="1" applyFont="1" applyFill="1" applyBorder="1"/>
    <xf numFmtId="176" fontId="4" fillId="0" borderId="0" xfId="0" applyNumberFormat="1" applyFont="1" applyFill="1" applyBorder="1"/>
    <xf numFmtId="177" fontId="4" fillId="0" borderId="3" xfId="1" applyNumberFormat="1" applyFon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76" fontId="4" fillId="2" borderId="3" xfId="0" applyNumberFormat="1" applyFont="1" applyFill="1" applyBorder="1"/>
    <xf numFmtId="176" fontId="4" fillId="2" borderId="5" xfId="0" applyNumberFormat="1" applyFont="1" applyFill="1" applyBorder="1"/>
    <xf numFmtId="177" fontId="6" fillId="2" borderId="33" xfId="1" applyNumberFormat="1" applyFont="1" applyFill="1" applyBorder="1" applyAlignment="1">
      <alignment horizontal="right"/>
    </xf>
    <xf numFmtId="0" fontId="0" fillId="0" borderId="5" xfId="0" applyFill="1" applyBorder="1"/>
    <xf numFmtId="176" fontId="4" fillId="0" borderId="5" xfId="0" applyNumberFormat="1" applyFont="1" applyFill="1" applyBorder="1"/>
    <xf numFmtId="0" fontId="4" fillId="0" borderId="5" xfId="0" applyFont="1" applyFill="1" applyBorder="1"/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6" fontId="4" fillId="0" borderId="40" xfId="0" applyNumberFormat="1" applyFont="1" applyFill="1" applyBorder="1"/>
    <xf numFmtId="176" fontId="4" fillId="0" borderId="38" xfId="0" applyNumberFormat="1" applyFont="1" applyFill="1" applyBorder="1"/>
    <xf numFmtId="0" fontId="4" fillId="0" borderId="40" xfId="0" applyFont="1" applyFill="1" applyBorder="1"/>
    <xf numFmtId="0" fontId="0" fillId="2" borderId="3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177" fontId="4" fillId="2" borderId="27" xfId="1" applyNumberFormat="1" applyFont="1" applyFill="1" applyBorder="1"/>
    <xf numFmtId="0" fontId="0" fillId="0" borderId="0" xfId="0" applyFont="1" applyFill="1"/>
    <xf numFmtId="0" fontId="7" fillId="0" borderId="0" xfId="0" applyFont="1" applyFill="1"/>
    <xf numFmtId="0" fontId="8" fillId="0" borderId="0" xfId="0" applyFont="1" applyFill="1"/>
  </cellXfs>
  <cellStyles count="4">
    <cellStyle name="パーセント" xfId="1" builtinId="5"/>
    <cellStyle name="パーセント 2" xfId="2"/>
    <cellStyle name="桁区切り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9"/>
  <sheetViews>
    <sheetView tabSelected="1" topLeftCell="A16" zoomScale="90" zoomScaleNormal="90" zoomScaleSheetLayoutView="90" workbookViewId="0">
      <selection activeCell="L42" sqref="L42"/>
    </sheetView>
  </sheetViews>
  <sheetFormatPr defaultRowHeight="13.5" outlineLevelRow="1" x14ac:dyDescent="0.15"/>
  <cols>
    <col min="1" max="1" width="3.25" style="1" customWidth="1"/>
    <col min="2" max="2" width="5.375" style="1" customWidth="1"/>
    <col min="3" max="3" width="3.125" style="1" customWidth="1"/>
    <col min="4" max="4" width="32.125" style="1" customWidth="1"/>
    <col min="5" max="6" width="18.625" style="1" customWidth="1"/>
    <col min="7" max="7" width="2.625" style="1" customWidth="1"/>
    <col min="8" max="8" width="14.875" style="1" customWidth="1"/>
    <col min="9" max="9" width="10.625" style="1" customWidth="1"/>
    <col min="10" max="16384" width="9" style="1"/>
  </cols>
  <sheetData>
    <row r="2" spans="2:9" ht="21" x14ac:dyDescent="0.2">
      <c r="D2" s="2" t="s">
        <v>0</v>
      </c>
      <c r="E2" s="2"/>
      <c r="F2" s="2"/>
      <c r="G2" s="2"/>
      <c r="H2" s="2"/>
    </row>
    <row r="3" spans="2:9" ht="24.75" customHeight="1" x14ac:dyDescent="0.2">
      <c r="D3" s="3" t="s">
        <v>1</v>
      </c>
      <c r="E3" s="3"/>
      <c r="F3" s="3"/>
      <c r="G3" s="3"/>
      <c r="H3" s="3"/>
    </row>
    <row r="4" spans="2:9" ht="18" customHeight="1" x14ac:dyDescent="0.2">
      <c r="B4" s="4"/>
      <c r="H4" s="5"/>
    </row>
    <row r="5" spans="2:9" ht="18" thickBot="1" x14ac:dyDescent="0.25">
      <c r="B5" s="4" t="s">
        <v>2</v>
      </c>
      <c r="H5" s="5"/>
      <c r="I5" s="5" t="s">
        <v>3</v>
      </c>
    </row>
    <row r="6" spans="2:9" ht="20.100000000000001" customHeight="1" thickBot="1" x14ac:dyDescent="0.2">
      <c r="B6" s="6" t="s">
        <v>4</v>
      </c>
      <c r="C6" s="7"/>
      <c r="D6" s="8"/>
      <c r="E6" s="9" t="s">
        <v>5</v>
      </c>
      <c r="F6" s="9" t="s">
        <v>6</v>
      </c>
      <c r="G6" s="10" t="s">
        <v>7</v>
      </c>
      <c r="H6" s="11"/>
      <c r="I6" s="12"/>
    </row>
    <row r="7" spans="2:9" ht="20.100000000000001" customHeight="1" x14ac:dyDescent="0.2">
      <c r="B7" s="13" t="s">
        <v>8</v>
      </c>
      <c r="C7" s="14" t="s">
        <v>9</v>
      </c>
      <c r="D7" s="15" t="s">
        <v>10</v>
      </c>
      <c r="E7" s="16">
        <v>322973000</v>
      </c>
      <c r="F7" s="16">
        <v>325149650</v>
      </c>
      <c r="G7" s="17" t="s">
        <v>11</v>
      </c>
      <c r="H7" s="18">
        <f t="shared" ref="H7:H37" si="0">F7-E7</f>
        <v>2176650</v>
      </c>
      <c r="I7" s="19">
        <f t="shared" ref="I7:I35" si="1">IF(E7=0,"-",H7/E7)</f>
        <v>6.7394178460738205E-3</v>
      </c>
    </row>
    <row r="8" spans="2:9" ht="20.100000000000001" customHeight="1" x14ac:dyDescent="0.2">
      <c r="B8" s="20"/>
      <c r="C8" s="21"/>
      <c r="D8" s="22" t="s">
        <v>12</v>
      </c>
      <c r="E8" s="23">
        <v>177087000</v>
      </c>
      <c r="F8" s="23">
        <v>176808309</v>
      </c>
      <c r="G8" s="24"/>
      <c r="H8" s="25">
        <f t="shared" si="0"/>
        <v>-278691</v>
      </c>
      <c r="I8" s="26">
        <f t="shared" si="1"/>
        <v>-1.5737518846668586E-3</v>
      </c>
    </row>
    <row r="9" spans="2:9" ht="20.100000000000001" customHeight="1" x14ac:dyDescent="0.2">
      <c r="B9" s="20"/>
      <c r="C9" s="21"/>
      <c r="D9" s="22" t="s">
        <v>13</v>
      </c>
      <c r="E9" s="23">
        <v>202000</v>
      </c>
      <c r="F9" s="23">
        <v>210000</v>
      </c>
      <c r="G9" s="25"/>
      <c r="H9" s="25">
        <f t="shared" si="0"/>
        <v>8000</v>
      </c>
      <c r="I9" s="26">
        <f t="shared" si="1"/>
        <v>3.9603960396039604E-2</v>
      </c>
    </row>
    <row r="10" spans="2:9" ht="20.100000000000001" customHeight="1" x14ac:dyDescent="0.2">
      <c r="B10" s="20"/>
      <c r="C10" s="21"/>
      <c r="D10" s="22" t="s">
        <v>14</v>
      </c>
      <c r="E10" s="23">
        <v>151000</v>
      </c>
      <c r="F10" s="23">
        <v>153351</v>
      </c>
      <c r="G10" s="25"/>
      <c r="H10" s="25">
        <f t="shared" si="0"/>
        <v>2351</v>
      </c>
      <c r="I10" s="26">
        <f t="shared" si="1"/>
        <v>1.556953642384106E-2</v>
      </c>
    </row>
    <row r="11" spans="2:9" ht="20.100000000000001" customHeight="1" x14ac:dyDescent="0.2">
      <c r="B11" s="20"/>
      <c r="C11" s="21"/>
      <c r="D11" s="22" t="s">
        <v>15</v>
      </c>
      <c r="E11" s="23">
        <v>7029000</v>
      </c>
      <c r="F11" s="23">
        <v>7168032</v>
      </c>
      <c r="G11" s="25"/>
      <c r="H11" s="25">
        <f t="shared" si="0"/>
        <v>139032</v>
      </c>
      <c r="I11" s="26">
        <f t="shared" si="1"/>
        <v>1.9779769526248398E-2</v>
      </c>
    </row>
    <row r="12" spans="2:9" ht="20.100000000000001" customHeight="1" x14ac:dyDescent="0.2">
      <c r="B12" s="20"/>
      <c r="C12" s="27"/>
      <c r="D12" s="28" t="s">
        <v>16</v>
      </c>
      <c r="E12" s="29">
        <f>SUM(E7:E11)</f>
        <v>507442000</v>
      </c>
      <c r="F12" s="29">
        <f>SUM(F7:F11)</f>
        <v>509489342</v>
      </c>
      <c r="G12" s="30"/>
      <c r="H12" s="30">
        <f t="shared" si="0"/>
        <v>2047342</v>
      </c>
      <c r="I12" s="31">
        <f t="shared" si="1"/>
        <v>4.0346325294319347E-3</v>
      </c>
    </row>
    <row r="13" spans="2:9" ht="20.100000000000001" customHeight="1" x14ac:dyDescent="0.2">
      <c r="B13" s="20"/>
      <c r="C13" s="32" t="s">
        <v>17</v>
      </c>
      <c r="D13" s="33" t="s">
        <v>18</v>
      </c>
      <c r="E13" s="34">
        <v>387556000</v>
      </c>
      <c r="F13" s="34">
        <v>388766319</v>
      </c>
      <c r="G13" s="24" t="s">
        <v>19</v>
      </c>
      <c r="H13" s="35">
        <f t="shared" si="0"/>
        <v>1210319</v>
      </c>
      <c r="I13" s="36">
        <f t="shared" si="1"/>
        <v>3.1229525539534933E-3</v>
      </c>
    </row>
    <row r="14" spans="2:9" ht="20.100000000000001" customHeight="1" x14ac:dyDescent="0.2">
      <c r="B14" s="20"/>
      <c r="C14" s="21"/>
      <c r="D14" s="22" t="s">
        <v>20</v>
      </c>
      <c r="E14" s="23">
        <v>43690000</v>
      </c>
      <c r="F14" s="23">
        <v>43333530</v>
      </c>
      <c r="G14" s="24" t="s">
        <v>21</v>
      </c>
      <c r="H14" s="25">
        <f t="shared" si="0"/>
        <v>-356470</v>
      </c>
      <c r="I14" s="26">
        <f t="shared" si="1"/>
        <v>-8.1590753032730595E-3</v>
      </c>
    </row>
    <row r="15" spans="2:9" ht="20.100000000000001" customHeight="1" x14ac:dyDescent="0.2">
      <c r="B15" s="20"/>
      <c r="C15" s="21"/>
      <c r="D15" s="22" t="s">
        <v>22</v>
      </c>
      <c r="E15" s="23">
        <v>80348000</v>
      </c>
      <c r="F15" s="23">
        <v>80430219</v>
      </c>
      <c r="G15" s="24"/>
      <c r="H15" s="25">
        <f t="shared" si="0"/>
        <v>82219</v>
      </c>
      <c r="I15" s="26">
        <f t="shared" si="1"/>
        <v>1.0232862050082142E-3</v>
      </c>
    </row>
    <row r="16" spans="2:9" ht="20.100000000000001" customHeight="1" x14ac:dyDescent="0.2">
      <c r="B16" s="20"/>
      <c r="C16" s="21"/>
      <c r="D16" s="22" t="s">
        <v>23</v>
      </c>
      <c r="E16" s="23">
        <v>0</v>
      </c>
      <c r="F16" s="23">
        <v>0</v>
      </c>
      <c r="G16" s="25"/>
      <c r="H16" s="25">
        <f t="shared" si="0"/>
        <v>0</v>
      </c>
      <c r="I16" s="26" t="str">
        <f t="shared" si="1"/>
        <v>-</v>
      </c>
    </row>
    <row r="17" spans="2:9" ht="20.100000000000001" customHeight="1" x14ac:dyDescent="0.2">
      <c r="B17" s="20"/>
      <c r="C17" s="27"/>
      <c r="D17" s="28" t="s">
        <v>24</v>
      </c>
      <c r="E17" s="29">
        <f>SUM(E13:E16)</f>
        <v>511594000</v>
      </c>
      <c r="F17" s="29">
        <f>SUM(F13:F16)</f>
        <v>512530068</v>
      </c>
      <c r="G17" s="30"/>
      <c r="H17" s="30">
        <f t="shared" si="0"/>
        <v>936068</v>
      </c>
      <c r="I17" s="31">
        <f t="shared" si="1"/>
        <v>1.8297087143320681E-3</v>
      </c>
    </row>
    <row r="18" spans="2:9" ht="20.100000000000001" customHeight="1" thickBot="1" x14ac:dyDescent="0.25">
      <c r="B18" s="37"/>
      <c r="C18" s="38" t="s">
        <v>25</v>
      </c>
      <c r="D18" s="39"/>
      <c r="E18" s="40">
        <f>E12-E17</f>
        <v>-4152000</v>
      </c>
      <c r="F18" s="40">
        <f>F12-F17</f>
        <v>-3040726</v>
      </c>
      <c r="G18" s="41"/>
      <c r="H18" s="41">
        <f t="shared" si="0"/>
        <v>1111274</v>
      </c>
      <c r="I18" s="42">
        <f t="shared" si="1"/>
        <v>-0.26764788053949906</v>
      </c>
    </row>
    <row r="19" spans="2:9" ht="20.100000000000001" customHeight="1" x14ac:dyDescent="0.2">
      <c r="B19" s="43" t="s">
        <v>26</v>
      </c>
      <c r="C19" s="44" t="s">
        <v>27</v>
      </c>
      <c r="D19" s="15" t="s">
        <v>28</v>
      </c>
      <c r="E19" s="16">
        <v>0</v>
      </c>
      <c r="F19" s="16">
        <v>0</v>
      </c>
      <c r="G19" s="18"/>
      <c r="H19" s="18">
        <f t="shared" si="0"/>
        <v>0</v>
      </c>
      <c r="I19" s="36" t="str">
        <f t="shared" si="1"/>
        <v>-</v>
      </c>
    </row>
    <row r="20" spans="2:9" ht="20.100000000000001" customHeight="1" x14ac:dyDescent="0.2">
      <c r="B20" s="45"/>
      <c r="C20" s="46"/>
      <c r="D20" s="28" t="s">
        <v>29</v>
      </c>
      <c r="E20" s="29">
        <f>E19</f>
        <v>0</v>
      </c>
      <c r="F20" s="29">
        <f>F19</f>
        <v>0</v>
      </c>
      <c r="G20" s="30"/>
      <c r="H20" s="30">
        <f t="shared" si="0"/>
        <v>0</v>
      </c>
      <c r="I20" s="31" t="str">
        <f t="shared" si="1"/>
        <v>-</v>
      </c>
    </row>
    <row r="21" spans="2:9" ht="20.100000000000001" customHeight="1" x14ac:dyDescent="0.2">
      <c r="B21" s="45"/>
      <c r="C21" s="47" t="s">
        <v>30</v>
      </c>
      <c r="D21" s="33" t="s">
        <v>31</v>
      </c>
      <c r="E21" s="34">
        <v>1834000</v>
      </c>
      <c r="F21" s="34">
        <v>1533060</v>
      </c>
      <c r="G21" s="48" t="s">
        <v>32</v>
      </c>
      <c r="H21" s="35">
        <f t="shared" si="0"/>
        <v>-300940</v>
      </c>
      <c r="I21" s="36">
        <f t="shared" si="1"/>
        <v>-0.16408942202835333</v>
      </c>
    </row>
    <row r="22" spans="2:9" ht="20.100000000000001" customHeight="1" x14ac:dyDescent="0.2">
      <c r="B22" s="45"/>
      <c r="C22" s="49"/>
      <c r="D22" s="22" t="s">
        <v>33</v>
      </c>
      <c r="E22" s="23">
        <v>2117000</v>
      </c>
      <c r="F22" s="23">
        <v>2116800</v>
      </c>
      <c r="G22" s="25"/>
      <c r="H22" s="25">
        <f t="shared" si="0"/>
        <v>-200</v>
      </c>
      <c r="I22" s="26">
        <f t="shared" si="1"/>
        <v>-9.4473311289560699E-5</v>
      </c>
    </row>
    <row r="23" spans="2:9" ht="20.100000000000001" customHeight="1" x14ac:dyDescent="0.2">
      <c r="B23" s="45"/>
      <c r="C23" s="46"/>
      <c r="D23" s="28" t="s">
        <v>34</v>
      </c>
      <c r="E23" s="29">
        <f>SUM(E21:E22)</f>
        <v>3951000</v>
      </c>
      <c r="F23" s="29">
        <f>SUM(F21:F22)</f>
        <v>3649860</v>
      </c>
      <c r="G23" s="30"/>
      <c r="H23" s="30">
        <f t="shared" si="0"/>
        <v>-301140</v>
      </c>
      <c r="I23" s="31">
        <f t="shared" si="1"/>
        <v>-7.6218678815489743E-2</v>
      </c>
    </row>
    <row r="24" spans="2:9" ht="20.100000000000001" customHeight="1" thickBot="1" x14ac:dyDescent="0.25">
      <c r="B24" s="50"/>
      <c r="C24" s="38" t="s">
        <v>35</v>
      </c>
      <c r="D24" s="39"/>
      <c r="E24" s="40">
        <f>E20-E23</f>
        <v>-3951000</v>
      </c>
      <c r="F24" s="40">
        <f>F20-F23</f>
        <v>-3649860</v>
      </c>
      <c r="G24" s="41"/>
      <c r="H24" s="41">
        <f t="shared" si="0"/>
        <v>301140</v>
      </c>
      <c r="I24" s="42">
        <f t="shared" si="1"/>
        <v>-7.6218678815489743E-2</v>
      </c>
    </row>
    <row r="25" spans="2:9" ht="20.100000000000001" customHeight="1" x14ac:dyDescent="0.2">
      <c r="B25" s="51" t="s">
        <v>36</v>
      </c>
      <c r="C25" s="14" t="s">
        <v>37</v>
      </c>
      <c r="D25" s="15" t="s">
        <v>38</v>
      </c>
      <c r="E25" s="16">
        <v>3403000</v>
      </c>
      <c r="F25" s="16">
        <v>3203000</v>
      </c>
      <c r="G25" s="18"/>
      <c r="H25" s="18">
        <f t="shared" si="0"/>
        <v>-200000</v>
      </c>
      <c r="I25" s="36">
        <f t="shared" si="1"/>
        <v>-5.877167205406994E-2</v>
      </c>
    </row>
    <row r="26" spans="2:9" ht="20.100000000000001" hidden="1" customHeight="1" outlineLevel="1" x14ac:dyDescent="0.2">
      <c r="B26" s="52"/>
      <c r="C26" s="21"/>
      <c r="D26" s="22" t="s">
        <v>39</v>
      </c>
      <c r="E26" s="23">
        <v>0</v>
      </c>
      <c r="F26" s="23">
        <v>0</v>
      </c>
      <c r="G26" s="25"/>
      <c r="H26" s="25">
        <f t="shared" si="0"/>
        <v>0</v>
      </c>
      <c r="I26" s="26" t="str">
        <f t="shared" si="1"/>
        <v>-</v>
      </c>
    </row>
    <row r="27" spans="2:9" ht="20.100000000000001" hidden="1" customHeight="1" outlineLevel="1" x14ac:dyDescent="0.2">
      <c r="B27" s="52"/>
      <c r="C27" s="21"/>
      <c r="D27" s="22" t="s">
        <v>40</v>
      </c>
      <c r="E27" s="23">
        <v>0</v>
      </c>
      <c r="F27" s="23">
        <v>0</v>
      </c>
      <c r="G27" s="25"/>
      <c r="H27" s="25">
        <f t="shared" si="0"/>
        <v>0</v>
      </c>
      <c r="I27" s="26" t="str">
        <f t="shared" si="1"/>
        <v>-</v>
      </c>
    </row>
    <row r="28" spans="2:9" ht="20.100000000000001" customHeight="1" collapsed="1" x14ac:dyDescent="0.2">
      <c r="B28" s="52"/>
      <c r="C28" s="21"/>
      <c r="D28" s="22" t="s">
        <v>41</v>
      </c>
      <c r="E28" s="23">
        <v>0</v>
      </c>
      <c r="F28" s="23">
        <v>0</v>
      </c>
      <c r="G28" s="25"/>
      <c r="H28" s="25">
        <f t="shared" si="0"/>
        <v>0</v>
      </c>
      <c r="I28" s="26" t="str">
        <f t="shared" si="1"/>
        <v>-</v>
      </c>
    </row>
    <row r="29" spans="2:9" ht="20.100000000000001" customHeight="1" x14ac:dyDescent="0.2">
      <c r="B29" s="52"/>
      <c r="C29" s="27"/>
      <c r="D29" s="28" t="s">
        <v>42</v>
      </c>
      <c r="E29" s="29">
        <f>SUM(E25:E28)</f>
        <v>3403000</v>
      </c>
      <c r="F29" s="29">
        <f>SUM(F25:F28)</f>
        <v>3203000</v>
      </c>
      <c r="G29" s="30"/>
      <c r="H29" s="30">
        <f t="shared" si="0"/>
        <v>-200000</v>
      </c>
      <c r="I29" s="31">
        <f t="shared" si="1"/>
        <v>-5.877167205406994E-2</v>
      </c>
    </row>
    <row r="30" spans="2:9" ht="20.100000000000001" customHeight="1" x14ac:dyDescent="0.2">
      <c r="B30" s="52"/>
      <c r="C30" s="53" t="s">
        <v>43</v>
      </c>
      <c r="D30" s="33" t="s">
        <v>44</v>
      </c>
      <c r="E30" s="34">
        <v>8026000</v>
      </c>
      <c r="F30" s="34">
        <v>10026000</v>
      </c>
      <c r="G30" s="48" t="s">
        <v>45</v>
      </c>
      <c r="H30" s="35">
        <f t="shared" si="0"/>
        <v>2000000</v>
      </c>
      <c r="I30" s="36">
        <f t="shared" si="1"/>
        <v>0.24919013207077001</v>
      </c>
    </row>
    <row r="31" spans="2:9" ht="20.100000000000001" hidden="1" customHeight="1" outlineLevel="1" x14ac:dyDescent="0.2">
      <c r="B31" s="52"/>
      <c r="C31" s="54"/>
      <c r="D31" s="22" t="s">
        <v>46</v>
      </c>
      <c r="E31" s="23">
        <v>0</v>
      </c>
      <c r="F31" s="23">
        <v>0</v>
      </c>
      <c r="G31" s="25"/>
      <c r="H31" s="25">
        <f t="shared" si="0"/>
        <v>0</v>
      </c>
      <c r="I31" s="26" t="str">
        <f t="shared" si="1"/>
        <v>-</v>
      </c>
    </row>
    <row r="32" spans="2:9" ht="20.100000000000001" hidden="1" customHeight="1" outlineLevel="1" x14ac:dyDescent="0.2">
      <c r="B32" s="52"/>
      <c r="C32" s="54"/>
      <c r="D32" s="22" t="s">
        <v>47</v>
      </c>
      <c r="E32" s="23">
        <v>0</v>
      </c>
      <c r="F32" s="23">
        <v>0</v>
      </c>
      <c r="G32" s="25"/>
      <c r="H32" s="25">
        <f t="shared" si="0"/>
        <v>0</v>
      </c>
      <c r="I32" s="26" t="str">
        <f t="shared" si="1"/>
        <v>-</v>
      </c>
    </row>
    <row r="33" spans="2:9" ht="20.100000000000001" customHeight="1" collapsed="1" x14ac:dyDescent="0.2">
      <c r="B33" s="52"/>
      <c r="C33" s="54"/>
      <c r="D33" s="55" t="s">
        <v>48</v>
      </c>
      <c r="E33" s="56">
        <v>0</v>
      </c>
      <c r="F33" s="23">
        <v>0</v>
      </c>
      <c r="G33" s="24"/>
      <c r="H33" s="25">
        <f t="shared" si="0"/>
        <v>0</v>
      </c>
      <c r="I33" s="26" t="str">
        <f t="shared" si="1"/>
        <v>-</v>
      </c>
    </row>
    <row r="34" spans="2:9" ht="20.100000000000001" customHeight="1" x14ac:dyDescent="0.2">
      <c r="B34" s="52"/>
      <c r="C34" s="54"/>
      <c r="D34" s="57" t="s">
        <v>49</v>
      </c>
      <c r="E34" s="58">
        <f>SUM(E30:E33)</f>
        <v>8026000</v>
      </c>
      <c r="F34" s="58">
        <f>SUM(F30:F33)</f>
        <v>10026000</v>
      </c>
      <c r="G34" s="59"/>
      <c r="H34" s="59">
        <f t="shared" si="0"/>
        <v>2000000</v>
      </c>
      <c r="I34" s="31">
        <f t="shared" si="1"/>
        <v>0.24919013207077001</v>
      </c>
    </row>
    <row r="35" spans="2:9" ht="20.100000000000001" customHeight="1" thickBot="1" x14ac:dyDescent="0.25">
      <c r="B35" s="60"/>
      <c r="C35" s="61" t="s">
        <v>50</v>
      </c>
      <c r="D35" s="62"/>
      <c r="E35" s="63">
        <f>E29-E34</f>
        <v>-4623000</v>
      </c>
      <c r="F35" s="63">
        <f>F29-F34</f>
        <v>-6823000</v>
      </c>
      <c r="G35" s="64"/>
      <c r="H35" s="64">
        <f t="shared" si="0"/>
        <v>-2200000</v>
      </c>
      <c r="I35" s="42">
        <f t="shared" si="1"/>
        <v>0.47588146225394767</v>
      </c>
    </row>
    <row r="36" spans="2:9" ht="20.100000000000001" hidden="1" customHeight="1" outlineLevel="1" x14ac:dyDescent="0.2">
      <c r="B36" s="65"/>
      <c r="C36" s="66"/>
      <c r="D36" s="67" t="s">
        <v>51</v>
      </c>
      <c r="E36" s="68">
        <v>0</v>
      </c>
      <c r="F36" s="68">
        <v>0</v>
      </c>
      <c r="G36" s="69"/>
      <c r="H36" s="69">
        <f t="shared" si="0"/>
        <v>0</v>
      </c>
      <c r="I36" s="70"/>
    </row>
    <row r="37" spans="2:9" ht="20.100000000000001" customHeight="1" collapsed="1" thickBot="1" x14ac:dyDescent="0.25">
      <c r="B37" s="71" t="s">
        <v>52</v>
      </c>
      <c r="C37" s="72"/>
      <c r="D37" s="73"/>
      <c r="E37" s="74">
        <f>E18+E24+E35-E36</f>
        <v>-12726000</v>
      </c>
      <c r="F37" s="74">
        <f>F18+F24+F35-F36</f>
        <v>-13513586</v>
      </c>
      <c r="G37" s="75"/>
      <c r="H37" s="75">
        <f t="shared" si="0"/>
        <v>-787586</v>
      </c>
      <c r="I37" s="76">
        <f>IF(E37=0,"-",H37/E37)</f>
        <v>6.1887945937450888E-2</v>
      </c>
    </row>
    <row r="38" spans="2:9" ht="10.5" customHeight="1" thickBot="1" x14ac:dyDescent="0.25">
      <c r="B38" s="77"/>
      <c r="C38" s="77"/>
      <c r="D38" s="77"/>
      <c r="E38" s="78"/>
      <c r="F38" s="78"/>
      <c r="G38" s="78"/>
      <c r="H38" s="78"/>
      <c r="I38" s="79"/>
    </row>
    <row r="39" spans="2:9" ht="20.100000000000001" customHeight="1" x14ac:dyDescent="0.2">
      <c r="B39" s="80" t="s">
        <v>53</v>
      </c>
      <c r="C39" s="81"/>
      <c r="D39" s="82"/>
      <c r="E39" s="83">
        <v>424181376</v>
      </c>
      <c r="F39" s="83">
        <v>424181376</v>
      </c>
      <c r="G39" s="84"/>
      <c r="H39" s="84">
        <f>F39-E39</f>
        <v>0</v>
      </c>
      <c r="I39" s="85">
        <f>IF(E39=0,"-",H39/E39)</f>
        <v>0</v>
      </c>
    </row>
    <row r="40" spans="2:9" ht="20.100000000000001" customHeight="1" thickBot="1" x14ac:dyDescent="0.25">
      <c r="B40" s="86" t="s">
        <v>54</v>
      </c>
      <c r="C40" s="87"/>
      <c r="D40" s="88"/>
      <c r="E40" s="40">
        <f>E37+E39</f>
        <v>411455376</v>
      </c>
      <c r="F40" s="40">
        <f>F37+F39</f>
        <v>410667790</v>
      </c>
      <c r="G40" s="41"/>
      <c r="H40" s="41">
        <f>F40-E40</f>
        <v>-787586</v>
      </c>
      <c r="I40" s="89">
        <f>IF(E40=0,"-",H40/E40)</f>
        <v>-1.9141468211123823E-3</v>
      </c>
    </row>
    <row r="42" spans="2:9" ht="18" customHeight="1" x14ac:dyDescent="0.15">
      <c r="B42" s="1" t="s">
        <v>55</v>
      </c>
    </row>
    <row r="43" spans="2:9" ht="18" customHeight="1" x14ac:dyDescent="0.15">
      <c r="B43" s="1" t="s">
        <v>56</v>
      </c>
    </row>
    <row r="44" spans="2:9" ht="18" customHeight="1" x14ac:dyDescent="0.15">
      <c r="B44" s="90" t="s">
        <v>57</v>
      </c>
    </row>
    <row r="45" spans="2:9" ht="18" customHeight="1" x14ac:dyDescent="0.15">
      <c r="B45" s="91" t="s">
        <v>58</v>
      </c>
    </row>
    <row r="46" spans="2:9" s="90" customFormat="1" ht="18" customHeight="1" x14ac:dyDescent="0.15">
      <c r="B46" s="90" t="s">
        <v>59</v>
      </c>
    </row>
    <row r="47" spans="2:9" s="90" customFormat="1" ht="18" customHeight="1" x14ac:dyDescent="0.15">
      <c r="B47" s="90" t="s">
        <v>60</v>
      </c>
    </row>
    <row r="48" spans="2:9" ht="18" customHeight="1" x14ac:dyDescent="0.15">
      <c r="B48" s="92"/>
    </row>
    <row r="49" spans="2:2" ht="18" customHeight="1" x14ac:dyDescent="0.15">
      <c r="B49" s="92"/>
    </row>
  </sheetData>
  <mergeCells count="18">
    <mergeCell ref="B37:D37"/>
    <mergeCell ref="B39:D39"/>
    <mergeCell ref="B40:D40"/>
    <mergeCell ref="B19:B24"/>
    <mergeCell ref="C19:C20"/>
    <mergeCell ref="C21:C23"/>
    <mergeCell ref="C24:D24"/>
    <mergeCell ref="B25:B35"/>
    <mergeCell ref="C25:C29"/>
    <mergeCell ref="C30:C34"/>
    <mergeCell ref="D2:H2"/>
    <mergeCell ref="D3:H3"/>
    <mergeCell ref="B6:D6"/>
    <mergeCell ref="G6:I6"/>
    <mergeCell ref="B7:B18"/>
    <mergeCell ref="C7:C12"/>
    <mergeCell ref="C13:C17"/>
    <mergeCell ref="C18:D18"/>
  </mergeCells>
  <phoneticPr fontId="2"/>
  <printOptions horizontalCentered="1"/>
  <pageMargins left="0" right="0" top="0.59055118110236227" bottom="0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資金収支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MIYOSHI11</dc:creator>
  <cp:lastModifiedBy>MIYOSHI11</cp:lastModifiedBy>
  <dcterms:created xsi:type="dcterms:W3CDTF">2017-07-03T02:17:35Z</dcterms:created>
  <dcterms:modified xsi:type="dcterms:W3CDTF">2017-07-03T02:18:02Z</dcterms:modified>
</cp:coreProperties>
</file>