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9480" yWindow="15" windowWidth="9795" windowHeight="11970" tabRatio="296"/>
  </bookViews>
  <sheets>
    <sheet name="法人    資金収支" sheetId="2" r:id="rId1"/>
  </sheets>
  <calcPr calcId="114210"/>
</workbook>
</file>

<file path=xl/calcChain.xml><?xml version="1.0" encoding="utf-8"?>
<calcChain xmlns="http://schemas.openxmlformats.org/spreadsheetml/2006/main">
  <c r="D35" i="2"/>
  <c r="E35"/>
  <c r="E73"/>
  <c r="E74"/>
  <c r="E103"/>
  <c r="E94"/>
  <c r="E101"/>
  <c r="D93"/>
  <c r="D94"/>
  <c r="D88"/>
  <c r="E88"/>
  <c r="E71"/>
  <c r="D14"/>
  <c r="D13"/>
  <c r="D10"/>
  <c r="D9"/>
  <c r="E29"/>
  <c r="D20"/>
  <c r="E14"/>
  <c r="E13"/>
  <c r="E81"/>
  <c r="E86"/>
  <c r="E87"/>
  <c r="F86"/>
  <c r="D81"/>
  <c r="D86"/>
  <c r="F76"/>
  <c r="F75"/>
  <c r="E80"/>
  <c r="D80"/>
  <c r="F80"/>
  <c r="D71"/>
  <c r="D51"/>
  <c r="D101"/>
  <c r="D102"/>
  <c r="F96"/>
  <c r="F97"/>
  <c r="F98"/>
  <c r="F99"/>
  <c r="F100"/>
  <c r="F90"/>
  <c r="F91"/>
  <c r="F92"/>
  <c r="F83"/>
  <c r="F84"/>
  <c r="F85"/>
  <c r="F82"/>
  <c r="F81"/>
  <c r="D29"/>
  <c r="F18"/>
  <c r="F105"/>
  <c r="F95"/>
  <c r="F89"/>
  <c r="E93"/>
  <c r="F93"/>
  <c r="F31"/>
  <c r="F32"/>
  <c r="F33"/>
  <c r="F34"/>
  <c r="F36"/>
  <c r="F37"/>
  <c r="F38"/>
  <c r="F39"/>
  <c r="F40"/>
  <c r="F41"/>
  <c r="F42"/>
  <c r="F43"/>
  <c r="F44"/>
  <c r="F45"/>
  <c r="F46"/>
  <c r="F47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2"/>
  <c r="F30"/>
  <c r="E51"/>
  <c r="F11"/>
  <c r="F12"/>
  <c r="F15"/>
  <c r="F16"/>
  <c r="F17"/>
  <c r="F19"/>
  <c r="F21"/>
  <c r="F23"/>
  <c r="F25"/>
  <c r="F26"/>
  <c r="F27"/>
  <c r="E24"/>
  <c r="E22"/>
  <c r="E20"/>
  <c r="E10"/>
  <c r="D22"/>
  <c r="F22"/>
  <c r="D24"/>
  <c r="F10"/>
  <c r="F94"/>
  <c r="D73"/>
  <c r="F101"/>
  <c r="F88"/>
  <c r="D87"/>
  <c r="F87"/>
  <c r="F71"/>
  <c r="F24"/>
  <c r="F20"/>
  <c r="F51"/>
  <c r="F35"/>
  <c r="F14"/>
  <c r="F29"/>
  <c r="F13"/>
  <c r="E9"/>
  <c r="E28"/>
  <c r="F73"/>
  <c r="E102"/>
  <c r="F102"/>
  <c r="F9"/>
  <c r="F106"/>
  <c r="D28"/>
  <c r="F28"/>
  <c r="D74"/>
  <c r="F74"/>
  <c r="D103"/>
  <c r="F103"/>
</calcChain>
</file>

<file path=xl/sharedStrings.xml><?xml version="1.0" encoding="utf-8"?>
<sst xmlns="http://schemas.openxmlformats.org/spreadsheetml/2006/main" count="132" uniqueCount="103">
  <si>
    <t>第1号の1様式</t>
  </si>
  <si>
    <t>資金収支計算書</t>
  </si>
  <si>
    <t>（単位：円）</t>
  </si>
  <si>
    <t>勘　定　科　目</t>
  </si>
  <si>
    <t>予算(A)</t>
  </si>
  <si>
    <t>決算(B)</t>
  </si>
  <si>
    <t>差異(A)-(B)</t>
  </si>
  <si>
    <t>備  考</t>
  </si>
  <si>
    <t/>
  </si>
  <si>
    <t>収　入</t>
  </si>
  <si>
    <t>支　出</t>
  </si>
  <si>
    <t>施設整備等による収支</t>
  </si>
  <si>
    <t>　</t>
  </si>
  <si>
    <t>設備活動資金収支差額</t>
    <phoneticPr fontId="1"/>
  </si>
  <si>
    <t>当期資金収支差額合計</t>
    <phoneticPr fontId="1"/>
  </si>
  <si>
    <t xml:space="preserve">前期末支払資金残高 </t>
    <phoneticPr fontId="1"/>
  </si>
  <si>
    <t>当期末支払資金残高</t>
    <phoneticPr fontId="1"/>
  </si>
  <si>
    <t>社会福祉法人飯山学園</t>
  </si>
  <si>
    <t>事業活動による収支</t>
    <rPh sb="0" eb="2">
      <t>ジギョウ</t>
    </rPh>
    <phoneticPr fontId="1"/>
  </si>
  <si>
    <t>その他の活動による収支</t>
    <rPh sb="2" eb="3">
      <t>タ</t>
    </rPh>
    <phoneticPr fontId="1"/>
  </si>
  <si>
    <t>児童福祉事業収入</t>
    <rPh sb="0" eb="2">
      <t>ジドウ</t>
    </rPh>
    <rPh sb="2" eb="4">
      <t>フクシ</t>
    </rPh>
    <rPh sb="4" eb="6">
      <t>ジギョウ</t>
    </rPh>
    <phoneticPr fontId="1"/>
  </si>
  <si>
    <t>経常経費寄付金収入</t>
    <rPh sb="2" eb="4">
      <t>ケイヒ</t>
    </rPh>
    <rPh sb="4" eb="6">
      <t>キフ</t>
    </rPh>
    <phoneticPr fontId="1"/>
  </si>
  <si>
    <t>受取利息配当金収入</t>
    <phoneticPr fontId="1"/>
  </si>
  <si>
    <t>その他の収入</t>
    <rPh sb="2" eb="3">
      <t>タ</t>
    </rPh>
    <phoneticPr fontId="1"/>
  </si>
  <si>
    <t>　　措置費収入</t>
    <rPh sb="2" eb="4">
      <t>ソチ</t>
    </rPh>
    <rPh sb="4" eb="5">
      <t>ヒ</t>
    </rPh>
    <rPh sb="5" eb="7">
      <t>シュウニュウ</t>
    </rPh>
    <phoneticPr fontId="1"/>
  </si>
  <si>
    <t xml:space="preserve">        事務費収入</t>
    <phoneticPr fontId="1"/>
  </si>
  <si>
    <t xml:space="preserve">        事業費収入</t>
    <phoneticPr fontId="1"/>
  </si>
  <si>
    <t xml:space="preserve">        受取利息配当金収入</t>
    <phoneticPr fontId="1"/>
  </si>
  <si>
    <t>　　その他の事業収益</t>
    <rPh sb="4" eb="5">
      <t>タ</t>
    </rPh>
    <rPh sb="6" eb="8">
      <t>ジギョウ</t>
    </rPh>
    <rPh sb="8" eb="10">
      <t>シュウエキ</t>
    </rPh>
    <phoneticPr fontId="1"/>
  </si>
  <si>
    <t>　　　補助金事業収益</t>
  </si>
  <si>
    <t>         生活向上援助費　</t>
    <phoneticPr fontId="1"/>
  </si>
  <si>
    <t>　　　 　一時保護委託費　</t>
  </si>
  <si>
    <t>　　　　 児童手当</t>
  </si>
  <si>
    <t>         自立支援費給付金　</t>
    <phoneticPr fontId="1"/>
  </si>
  <si>
    <t>　　　　雑　収　入</t>
    <rPh sb="4" eb="5">
      <t>ザツ</t>
    </rPh>
    <rPh sb="6" eb="7">
      <t>オサム</t>
    </rPh>
    <rPh sb="8" eb="9">
      <t>ハイ</t>
    </rPh>
    <phoneticPr fontId="1"/>
  </si>
  <si>
    <t>　　　　受入研修費収入</t>
    <rPh sb="4" eb="6">
      <t>ウケイレ</t>
    </rPh>
    <rPh sb="6" eb="9">
      <t>ケンシュウヒ</t>
    </rPh>
    <rPh sb="9" eb="11">
      <t>シュウニュウ</t>
    </rPh>
    <phoneticPr fontId="1"/>
  </si>
  <si>
    <t>　　　　利用者等外給食費収入</t>
    <rPh sb="4" eb="7">
      <t>リヨウシャ</t>
    </rPh>
    <rPh sb="7" eb="8">
      <t>ナド</t>
    </rPh>
    <rPh sb="8" eb="9">
      <t>ガイ</t>
    </rPh>
    <rPh sb="9" eb="12">
      <t>キュウショクヒ</t>
    </rPh>
    <rPh sb="12" eb="14">
      <t>シュウニュウ</t>
    </rPh>
    <phoneticPr fontId="1"/>
  </si>
  <si>
    <t xml:space="preserve">  事業活動による収入計</t>
    <rPh sb="2" eb="4">
      <t>ジギョウ</t>
    </rPh>
    <phoneticPr fontId="1"/>
  </si>
  <si>
    <t xml:space="preserve">          職員給料支出</t>
    <rPh sb="10" eb="12">
      <t>ショクイン</t>
    </rPh>
    <rPh sb="12" eb="14">
      <t>キュウリョウ</t>
    </rPh>
    <rPh sb="14" eb="16">
      <t>シシュツ</t>
    </rPh>
    <phoneticPr fontId="1"/>
  </si>
  <si>
    <t xml:space="preserve">          職員賞与支出</t>
    <rPh sb="10" eb="12">
      <t>ショクイン</t>
    </rPh>
    <rPh sb="12" eb="14">
      <t>ショウヨ</t>
    </rPh>
    <rPh sb="14" eb="16">
      <t>シシュツ</t>
    </rPh>
    <phoneticPr fontId="1"/>
  </si>
  <si>
    <t xml:space="preserve">          非常勤職員給与支出</t>
    <rPh sb="17" eb="19">
      <t>シシュツ</t>
    </rPh>
    <phoneticPr fontId="1"/>
  </si>
  <si>
    <t xml:space="preserve">          退職給付支出</t>
    <rPh sb="10" eb="12">
      <t>タイショク</t>
    </rPh>
    <rPh sb="12" eb="14">
      <t>キュウフ</t>
    </rPh>
    <rPh sb="14" eb="16">
      <t>シシュツ</t>
    </rPh>
    <phoneticPr fontId="1"/>
  </si>
  <si>
    <t xml:space="preserve">          法定福利支出</t>
    <rPh sb="14" eb="16">
      <t>シシュツ</t>
    </rPh>
    <phoneticPr fontId="1"/>
  </si>
  <si>
    <t xml:space="preserve">          給食費支出</t>
    <rPh sb="13" eb="15">
      <t>シシュツ</t>
    </rPh>
    <phoneticPr fontId="1"/>
  </si>
  <si>
    <t xml:space="preserve">          保健衛生費支出</t>
    <phoneticPr fontId="1"/>
  </si>
  <si>
    <t xml:space="preserve">          被服費支出</t>
    <phoneticPr fontId="1"/>
  </si>
  <si>
    <t xml:space="preserve">          教養娯楽費支出</t>
    <phoneticPr fontId="1"/>
  </si>
  <si>
    <t xml:space="preserve">          日用品費支出</t>
    <phoneticPr fontId="1"/>
  </si>
  <si>
    <t xml:space="preserve">          保育材料費支出</t>
    <phoneticPr fontId="1"/>
  </si>
  <si>
    <t xml:space="preserve">          本人支給金支出</t>
    <phoneticPr fontId="1"/>
  </si>
  <si>
    <t>          水道光熱費支出</t>
    <phoneticPr fontId="1"/>
  </si>
  <si>
    <t xml:space="preserve">          燃料費支出</t>
    <phoneticPr fontId="1"/>
  </si>
  <si>
    <t>          消耗器具備品費支出</t>
    <phoneticPr fontId="1"/>
  </si>
  <si>
    <t xml:space="preserve">          賃借料支出</t>
    <phoneticPr fontId="1"/>
  </si>
  <si>
    <t xml:space="preserve">          教育指導費支出</t>
    <phoneticPr fontId="1"/>
  </si>
  <si>
    <t xml:space="preserve">          就職支度金支出</t>
    <phoneticPr fontId="1"/>
  </si>
  <si>
    <t>          車両費支出</t>
    <phoneticPr fontId="1"/>
  </si>
  <si>
    <t xml:space="preserve">          雑　支　出</t>
    <phoneticPr fontId="1"/>
  </si>
  <si>
    <t>          福利厚生費支出</t>
    <phoneticPr fontId="1"/>
  </si>
  <si>
    <t xml:space="preserve">          旅費交通費支出</t>
    <phoneticPr fontId="1"/>
  </si>
  <si>
    <t>          研修研究費支出</t>
    <phoneticPr fontId="1"/>
  </si>
  <si>
    <t>          事務消耗品費支出</t>
    <phoneticPr fontId="1"/>
  </si>
  <si>
    <t xml:space="preserve">          印刷製本費支出</t>
    <phoneticPr fontId="1"/>
  </si>
  <si>
    <t xml:space="preserve">          水道光熱費支出</t>
    <phoneticPr fontId="1"/>
  </si>
  <si>
    <t xml:space="preserve">          通信運搬費支出</t>
    <phoneticPr fontId="1"/>
  </si>
  <si>
    <t xml:space="preserve">          業務委託費支出</t>
    <phoneticPr fontId="1"/>
  </si>
  <si>
    <t xml:space="preserve">          租税公課支出</t>
    <phoneticPr fontId="1"/>
  </si>
  <si>
    <t>          雑　支　出</t>
    <phoneticPr fontId="1"/>
  </si>
  <si>
    <t>          諸会費支出</t>
    <phoneticPr fontId="1"/>
  </si>
  <si>
    <t>          保守料支出</t>
    <phoneticPr fontId="1"/>
  </si>
  <si>
    <t xml:space="preserve">          賃借料支出</t>
    <phoneticPr fontId="1"/>
  </si>
  <si>
    <t xml:space="preserve">          手数料支出</t>
    <phoneticPr fontId="1"/>
  </si>
  <si>
    <t>          保険料支出</t>
    <phoneticPr fontId="1"/>
  </si>
  <si>
    <t xml:space="preserve">          会議費支出</t>
    <phoneticPr fontId="1"/>
  </si>
  <si>
    <t xml:space="preserve">          修繕費支出</t>
    <phoneticPr fontId="1"/>
  </si>
  <si>
    <t>事業活動による支出計</t>
    <rPh sb="0" eb="2">
      <t>ジギョウ</t>
    </rPh>
    <phoneticPr fontId="1"/>
  </si>
  <si>
    <t>事業活動資金収支差額</t>
    <rPh sb="0" eb="2">
      <t>ジギョウ</t>
    </rPh>
    <phoneticPr fontId="1"/>
  </si>
  <si>
    <t xml:space="preserve">  施設整備等による収入計</t>
    <phoneticPr fontId="1"/>
  </si>
  <si>
    <t xml:space="preserve">  施設整備等による支出計</t>
    <phoneticPr fontId="1"/>
  </si>
  <si>
    <t>積立資産取崩収入</t>
    <rPh sb="2" eb="4">
      <t>シサン</t>
    </rPh>
    <phoneticPr fontId="1"/>
  </si>
  <si>
    <t xml:space="preserve">    退職給付引当資産取崩収入</t>
    <rPh sb="4" eb="6">
      <t>タイショク</t>
    </rPh>
    <rPh sb="6" eb="8">
      <t>キュウフ</t>
    </rPh>
    <rPh sb="8" eb="10">
      <t>ヒキアテ</t>
    </rPh>
    <rPh sb="10" eb="12">
      <t>シサン</t>
    </rPh>
    <phoneticPr fontId="1"/>
  </si>
  <si>
    <t xml:space="preserve"> その他の活動による収入計</t>
    <rPh sb="3" eb="4">
      <t>タ</t>
    </rPh>
    <rPh sb="5" eb="7">
      <t>カツドウ</t>
    </rPh>
    <phoneticPr fontId="1"/>
  </si>
  <si>
    <t>積立資産支出</t>
    <rPh sb="0" eb="2">
      <t>ツミタテ</t>
    </rPh>
    <rPh sb="2" eb="4">
      <t>シサン</t>
    </rPh>
    <phoneticPr fontId="1"/>
  </si>
  <si>
    <t xml:space="preserve">    退職給付引当資産支出</t>
    <rPh sb="4" eb="6">
      <t>タイショク</t>
    </rPh>
    <rPh sb="6" eb="8">
      <t>キュウフ</t>
    </rPh>
    <rPh sb="8" eb="10">
      <t>ヒキアテ</t>
    </rPh>
    <rPh sb="10" eb="12">
      <t>シサン</t>
    </rPh>
    <rPh sb="12" eb="14">
      <t>シシュツ</t>
    </rPh>
    <phoneticPr fontId="1"/>
  </si>
  <si>
    <t>その他の活動による支出計</t>
    <rPh sb="2" eb="3">
      <t>タ</t>
    </rPh>
    <rPh sb="4" eb="6">
      <t>カツドウ</t>
    </rPh>
    <phoneticPr fontId="1"/>
  </si>
  <si>
    <t>その他の活動資金収支差額</t>
    <rPh sb="2" eb="3">
      <t>タ</t>
    </rPh>
    <phoneticPr fontId="1"/>
  </si>
  <si>
    <t xml:space="preserve">         その他の補助金収入</t>
    <rPh sb="11" eb="12">
      <t>タ</t>
    </rPh>
    <rPh sb="13" eb="16">
      <t>ホジョキン</t>
    </rPh>
    <rPh sb="16" eb="18">
      <t>シュウニュウ</t>
    </rPh>
    <phoneticPr fontId="1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</si>
  <si>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1"/>
  </si>
  <si>
    <t>　　施設整備積立金支出</t>
    <rPh sb="2" eb="4">
      <t>シセツ</t>
    </rPh>
    <rPh sb="4" eb="6">
      <t>セイビ</t>
    </rPh>
    <rPh sb="6" eb="8">
      <t>ツミタテ</t>
    </rPh>
    <rPh sb="8" eb="9">
      <t>キン</t>
    </rPh>
    <rPh sb="9" eb="11">
      <t>シシュツ</t>
    </rPh>
    <phoneticPr fontId="1"/>
  </si>
  <si>
    <t>　　　　　利用者等外給食費支出</t>
    <rPh sb="5" eb="8">
      <t>リヨウシャ</t>
    </rPh>
    <rPh sb="8" eb="9">
      <t>ナド</t>
    </rPh>
    <rPh sb="9" eb="10">
      <t>ソト</t>
    </rPh>
    <rPh sb="10" eb="13">
      <t>キュウショクヒ</t>
    </rPh>
    <rPh sb="13" eb="15">
      <t>シシュツ</t>
    </rPh>
    <phoneticPr fontId="1"/>
  </si>
  <si>
    <t>　　　　　土地建物賃借料支出</t>
    <rPh sb="5" eb="7">
      <t>トチ</t>
    </rPh>
    <rPh sb="7" eb="9">
      <t>タテモノ</t>
    </rPh>
    <rPh sb="9" eb="12">
      <t>チンシャクリョウ</t>
    </rPh>
    <rPh sb="12" eb="14">
      <t>シシュツ</t>
    </rPh>
    <phoneticPr fontId="1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</si>
  <si>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1"/>
  </si>
  <si>
    <t>　　　人件費支出</t>
    <rPh sb="6" eb="8">
      <t>シシュツ</t>
    </rPh>
    <phoneticPr fontId="1"/>
  </si>
  <si>
    <t>　　事業費支出</t>
    <phoneticPr fontId="1"/>
  </si>
  <si>
    <t>　　事務費支出</t>
    <phoneticPr fontId="1"/>
  </si>
  <si>
    <t>　　その他支出</t>
    <rPh sb="4" eb="5">
      <t>タ</t>
    </rPh>
    <phoneticPr fontId="1"/>
  </si>
  <si>
    <t>　　施設整備等補助金収入　　　</t>
    <rPh sb="2" eb="4">
      <t>シセツ</t>
    </rPh>
    <rPh sb="4" eb="7">
      <t>セイビトウ</t>
    </rPh>
    <rPh sb="7" eb="10">
      <t>ホジョキン</t>
    </rPh>
    <rPh sb="10" eb="12">
      <t>シュウニュウ</t>
    </rPh>
    <phoneticPr fontId="1"/>
  </si>
  <si>
    <t>　　器具及び備品取得支出</t>
    <rPh sb="2" eb="4">
      <t>キグ</t>
    </rPh>
    <rPh sb="4" eb="5">
      <t>オヨ</t>
    </rPh>
    <rPh sb="6" eb="8">
      <t>ビヒン</t>
    </rPh>
    <rPh sb="8" eb="10">
      <t>シュトク</t>
    </rPh>
    <rPh sb="10" eb="12">
      <t>シシュツ</t>
    </rPh>
    <phoneticPr fontId="1"/>
  </si>
  <si>
    <t xml:space="preserve">        経常経費寄附金収入</t>
    <rPh sb="10" eb="12">
      <t>ケイヒ</t>
    </rPh>
    <rPh sb="12" eb="14">
      <t>キフ</t>
    </rPh>
    <phoneticPr fontId="1"/>
  </si>
  <si>
    <t xml:space="preserve">(自)　平成 29年  4月  1日    (至)　平成 30年  3月 31日 </t>
    <phoneticPr fontId="1"/>
  </si>
  <si>
    <t>　　施設整備等積立資産取崩収入</t>
    <rPh sb="2" eb="4">
      <t>シセツ</t>
    </rPh>
    <rPh sb="4" eb="6">
      <t>セイビ</t>
    </rPh>
    <rPh sb="6" eb="7">
      <t>トウ</t>
    </rPh>
    <rPh sb="7" eb="9">
      <t>ツミタテ</t>
    </rPh>
    <rPh sb="9" eb="11">
      <t>シサン</t>
    </rPh>
    <rPh sb="11" eb="13">
      <t>トリクズ</t>
    </rPh>
    <rPh sb="13" eb="15">
      <t>シュウニュウ</t>
    </rPh>
    <phoneticPr fontId="1"/>
  </si>
  <si>
    <t>　　人件費積立資産支出</t>
    <rPh sb="2" eb="5">
      <t>ジンケンヒ</t>
    </rPh>
    <rPh sb="5" eb="7">
      <t>ツミタテ</t>
    </rPh>
    <rPh sb="7" eb="9">
      <t>シサン</t>
    </rPh>
    <rPh sb="9" eb="11">
      <t>シシュツ</t>
    </rPh>
    <phoneticPr fontId="1"/>
  </si>
  <si>
    <t xml:space="preserve">          燃料費支出</t>
    <phoneticPr fontId="1"/>
  </si>
</sst>
</file>

<file path=xl/styles.xml><?xml version="1.0" encoding="utf-8"?>
<styleSheet xmlns="http://schemas.openxmlformats.org/spreadsheetml/2006/main">
  <numFmts count="2">
    <numFmt numFmtId="176" formatCode="#,##0;&quot;△&quot;\ #,##0"/>
    <numFmt numFmtId="177" formatCode="#,##0;&quot;△ &quot;#,##0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49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>
      <alignment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>
      <alignment vertical="center"/>
    </xf>
    <xf numFmtId="0" fontId="2" fillId="2" borderId="4" xfId="0" applyNumberFormat="1" applyFont="1" applyFill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right" vertical="center" shrinkToFit="1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center" textRotation="255"/>
    </xf>
    <xf numFmtId="0" fontId="2" fillId="0" borderId="2" xfId="0" applyNumberFormat="1" applyFont="1" applyBorder="1" applyAlignment="1">
      <alignment vertical="center" textRotation="255"/>
    </xf>
    <xf numFmtId="0" fontId="0" fillId="0" borderId="3" xfId="0" applyFont="1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2" fillId="0" borderId="8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 textRotation="255"/>
    </xf>
    <xf numFmtId="0" fontId="2" fillId="0" borderId="3" xfId="0" applyNumberFormat="1" applyFont="1" applyBorder="1" applyAlignment="1">
      <alignment vertical="center" textRotation="255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G114"/>
  <sheetViews>
    <sheetView tabSelected="1" topLeftCell="A76" workbookViewId="0">
      <selection activeCell="E107" sqref="E107"/>
    </sheetView>
  </sheetViews>
  <sheetFormatPr defaultRowHeight="13.5"/>
  <cols>
    <col min="1" max="2" width="3.625" style="1" customWidth="1"/>
    <col min="3" max="3" width="36.625" style="2" customWidth="1"/>
    <col min="4" max="6" width="13.625" style="3" customWidth="1"/>
    <col min="7" max="7" width="9.625" style="2" customWidth="1"/>
    <col min="8" max="16384" width="9" style="1"/>
  </cols>
  <sheetData>
    <row r="3" spans="1:7">
      <c r="G3" s="3" t="s">
        <v>0</v>
      </c>
    </row>
    <row r="4" spans="1:7" ht="23.1" customHeight="1">
      <c r="A4" s="44" t="s">
        <v>1</v>
      </c>
      <c r="B4" s="45"/>
      <c r="C4" s="45"/>
      <c r="D4" s="45"/>
      <c r="E4" s="45"/>
      <c r="F4" s="45"/>
      <c r="G4" s="45"/>
    </row>
    <row r="5" spans="1:7">
      <c r="A5" s="46" t="s">
        <v>99</v>
      </c>
      <c r="B5" s="47"/>
      <c r="C5" s="47"/>
      <c r="D5" s="47"/>
      <c r="E5" s="47"/>
      <c r="F5" s="47"/>
      <c r="G5" s="47"/>
    </row>
    <row r="6" spans="1:7">
      <c r="A6" s="1" t="s">
        <v>17</v>
      </c>
    </row>
    <row r="7" spans="1:7">
      <c r="G7" s="3" t="s">
        <v>2</v>
      </c>
    </row>
    <row r="8" spans="1:7" s="4" customFormat="1" ht="23.1" customHeight="1">
      <c r="A8" s="48" t="s">
        <v>3</v>
      </c>
      <c r="B8" s="49"/>
      <c r="C8" s="50"/>
      <c r="D8" s="26" t="s">
        <v>4</v>
      </c>
      <c r="E8" s="26" t="s">
        <v>5</v>
      </c>
      <c r="F8" s="26" t="s">
        <v>6</v>
      </c>
      <c r="G8" s="26" t="s">
        <v>7</v>
      </c>
    </row>
    <row r="9" spans="1:7" ht="13.5" customHeight="1">
      <c r="A9" s="30" t="s">
        <v>18</v>
      </c>
      <c r="B9" s="30" t="s">
        <v>9</v>
      </c>
      <c r="C9" s="5" t="s">
        <v>20</v>
      </c>
      <c r="D9" s="6">
        <f>D10+D13</f>
        <v>192437800</v>
      </c>
      <c r="E9" s="6">
        <f>E10+E13</f>
        <v>196033420</v>
      </c>
      <c r="F9" s="6">
        <f>D9-E9</f>
        <v>-3595620</v>
      </c>
      <c r="G9" s="7" t="s">
        <v>8</v>
      </c>
    </row>
    <row r="10" spans="1:7" ht="13.5" customHeight="1">
      <c r="A10" s="31"/>
      <c r="B10" s="31"/>
      <c r="C10" s="8" t="s">
        <v>24</v>
      </c>
      <c r="D10" s="9">
        <f>D11+D12</f>
        <v>188087800</v>
      </c>
      <c r="E10" s="9">
        <f>E11+E12</f>
        <v>191001790</v>
      </c>
      <c r="F10" s="9">
        <f>D10-E10</f>
        <v>-2913990</v>
      </c>
      <c r="G10" s="10"/>
    </row>
    <row r="11" spans="1:7">
      <c r="A11" s="31"/>
      <c r="B11" s="31"/>
      <c r="C11" s="8" t="s">
        <v>25</v>
      </c>
      <c r="D11" s="9">
        <v>159087800</v>
      </c>
      <c r="E11" s="9">
        <v>159392278</v>
      </c>
      <c r="F11" s="9">
        <f t="shared" ref="F11:F27" si="0">D11-E11</f>
        <v>-304478</v>
      </c>
      <c r="G11" s="10"/>
    </row>
    <row r="12" spans="1:7">
      <c r="A12" s="31"/>
      <c r="B12" s="31"/>
      <c r="C12" s="8" t="s">
        <v>26</v>
      </c>
      <c r="D12" s="9">
        <v>29000000</v>
      </c>
      <c r="E12" s="9">
        <v>31609512</v>
      </c>
      <c r="F12" s="9">
        <f t="shared" si="0"/>
        <v>-2609512</v>
      </c>
      <c r="G12" s="10"/>
    </row>
    <row r="13" spans="1:7">
      <c r="A13" s="31"/>
      <c r="B13" s="31"/>
      <c r="C13" s="8" t="s">
        <v>28</v>
      </c>
      <c r="D13" s="9">
        <f>D14</f>
        <v>4350000</v>
      </c>
      <c r="E13" s="9">
        <f>E14</f>
        <v>5031630</v>
      </c>
      <c r="F13" s="9">
        <f t="shared" si="0"/>
        <v>-681630</v>
      </c>
      <c r="G13" s="10"/>
    </row>
    <row r="14" spans="1:7">
      <c r="A14" s="31"/>
      <c r="B14" s="31"/>
      <c r="C14" s="8" t="s">
        <v>29</v>
      </c>
      <c r="D14" s="9">
        <f>D15+D16+D17+D19+D18</f>
        <v>4350000</v>
      </c>
      <c r="E14" s="9">
        <f>E15+E16+E17+E18+E19</f>
        <v>5031630</v>
      </c>
      <c r="F14" s="9">
        <f t="shared" si="0"/>
        <v>-681630</v>
      </c>
      <c r="G14" s="10"/>
    </row>
    <row r="15" spans="1:7">
      <c r="A15" s="31"/>
      <c r="B15" s="31"/>
      <c r="C15" s="8" t="s">
        <v>30</v>
      </c>
      <c r="D15" s="9">
        <v>0</v>
      </c>
      <c r="E15" s="9">
        <v>0</v>
      </c>
      <c r="F15" s="9">
        <f t="shared" si="0"/>
        <v>0</v>
      </c>
      <c r="G15" s="10"/>
    </row>
    <row r="16" spans="1:7">
      <c r="A16" s="31"/>
      <c r="B16" s="31"/>
      <c r="C16" s="8" t="s">
        <v>31</v>
      </c>
      <c r="D16" s="9">
        <v>1000000</v>
      </c>
      <c r="E16" s="9">
        <v>1804630</v>
      </c>
      <c r="F16" s="9">
        <f t="shared" si="0"/>
        <v>-804630</v>
      </c>
      <c r="G16" s="10"/>
    </row>
    <row r="17" spans="1:7">
      <c r="A17" s="31"/>
      <c r="B17" s="31"/>
      <c r="C17" s="8" t="s">
        <v>32</v>
      </c>
      <c r="D17" s="9">
        <v>3000000</v>
      </c>
      <c r="E17" s="9">
        <v>3005000</v>
      </c>
      <c r="F17" s="9">
        <f t="shared" si="0"/>
        <v>-5000</v>
      </c>
      <c r="G17" s="10"/>
    </row>
    <row r="18" spans="1:7">
      <c r="A18" s="31"/>
      <c r="B18" s="31"/>
      <c r="C18" s="8" t="s">
        <v>86</v>
      </c>
      <c r="D18" s="9"/>
      <c r="E18" s="9"/>
      <c r="F18" s="9">
        <f t="shared" si="0"/>
        <v>0</v>
      </c>
      <c r="G18" s="10"/>
    </row>
    <row r="19" spans="1:7">
      <c r="A19" s="31"/>
      <c r="B19" s="31"/>
      <c r="C19" s="8" t="s">
        <v>33</v>
      </c>
      <c r="D19" s="9">
        <v>350000</v>
      </c>
      <c r="E19" s="9">
        <v>222000</v>
      </c>
      <c r="F19" s="9">
        <f t="shared" si="0"/>
        <v>128000</v>
      </c>
      <c r="G19" s="10"/>
    </row>
    <row r="20" spans="1:7">
      <c r="A20" s="31"/>
      <c r="B20" s="31"/>
      <c r="C20" s="8" t="s">
        <v>21</v>
      </c>
      <c r="D20" s="9">
        <f>D21</f>
        <v>1200000</v>
      </c>
      <c r="E20" s="9">
        <f>E21</f>
        <v>1783908</v>
      </c>
      <c r="F20" s="9">
        <f t="shared" si="0"/>
        <v>-583908</v>
      </c>
      <c r="G20" s="10"/>
    </row>
    <row r="21" spans="1:7">
      <c r="A21" s="31"/>
      <c r="B21" s="31"/>
      <c r="C21" s="8" t="s">
        <v>98</v>
      </c>
      <c r="D21" s="9">
        <v>1200000</v>
      </c>
      <c r="E21" s="9">
        <v>1783908</v>
      </c>
      <c r="F21" s="9">
        <f t="shared" si="0"/>
        <v>-583908</v>
      </c>
      <c r="G21" s="10"/>
    </row>
    <row r="22" spans="1:7">
      <c r="A22" s="31"/>
      <c r="B22" s="31"/>
      <c r="C22" s="8" t="s">
        <v>22</v>
      </c>
      <c r="D22" s="9">
        <f>D23</f>
        <v>5500</v>
      </c>
      <c r="E22" s="9">
        <f>E23</f>
        <v>10139</v>
      </c>
      <c r="F22" s="9">
        <f t="shared" si="0"/>
        <v>-4639</v>
      </c>
      <c r="G22" s="10"/>
    </row>
    <row r="23" spans="1:7">
      <c r="A23" s="31"/>
      <c r="B23" s="31"/>
      <c r="C23" s="8" t="s">
        <v>27</v>
      </c>
      <c r="D23" s="9">
        <v>5500</v>
      </c>
      <c r="E23" s="9">
        <v>10139</v>
      </c>
      <c r="F23" s="9">
        <f t="shared" si="0"/>
        <v>-4639</v>
      </c>
      <c r="G23" s="10"/>
    </row>
    <row r="24" spans="1:7">
      <c r="A24" s="31"/>
      <c r="B24" s="31"/>
      <c r="C24" s="8" t="s">
        <v>23</v>
      </c>
      <c r="D24" s="9">
        <f>D25+D26+D27</f>
        <v>2650000</v>
      </c>
      <c r="E24" s="9">
        <f>E25+E26+E27</f>
        <v>4183177</v>
      </c>
      <c r="F24" s="9">
        <f t="shared" si="0"/>
        <v>-1533177</v>
      </c>
      <c r="G24" s="10" t="s">
        <v>8</v>
      </c>
    </row>
    <row r="25" spans="1:7">
      <c r="A25" s="31"/>
      <c r="B25" s="31"/>
      <c r="C25" s="8" t="s">
        <v>35</v>
      </c>
      <c r="D25" s="9">
        <v>400000</v>
      </c>
      <c r="E25" s="9">
        <v>532000</v>
      </c>
      <c r="F25" s="9">
        <f t="shared" si="0"/>
        <v>-132000</v>
      </c>
      <c r="G25" s="10" t="s">
        <v>8</v>
      </c>
    </row>
    <row r="26" spans="1:7">
      <c r="A26" s="31"/>
      <c r="B26" s="31"/>
      <c r="C26" s="8" t="s">
        <v>36</v>
      </c>
      <c r="D26" s="9">
        <v>2150000</v>
      </c>
      <c r="E26" s="9">
        <v>720500</v>
      </c>
      <c r="F26" s="9">
        <f t="shared" si="0"/>
        <v>1429500</v>
      </c>
      <c r="G26" s="10" t="s">
        <v>8</v>
      </c>
    </row>
    <row r="27" spans="1:7">
      <c r="A27" s="31"/>
      <c r="B27" s="31"/>
      <c r="C27" s="11" t="s">
        <v>34</v>
      </c>
      <c r="D27" s="12">
        <v>100000</v>
      </c>
      <c r="E27" s="12">
        <v>2930677</v>
      </c>
      <c r="F27" s="9">
        <f t="shared" si="0"/>
        <v>-2830677</v>
      </c>
      <c r="G27" s="13" t="s">
        <v>8</v>
      </c>
    </row>
    <row r="28" spans="1:7">
      <c r="A28" s="31"/>
      <c r="B28" s="43"/>
      <c r="C28" s="23" t="s">
        <v>37</v>
      </c>
      <c r="D28" s="24">
        <f>D9+D20+D22+D24</f>
        <v>196293300</v>
      </c>
      <c r="E28" s="24">
        <f>E9+E20+E22+E24</f>
        <v>202010644</v>
      </c>
      <c r="F28" s="24">
        <f>D28-E28</f>
        <v>-5717344</v>
      </c>
      <c r="G28" s="25" t="s">
        <v>8</v>
      </c>
    </row>
    <row r="29" spans="1:7" ht="13.5" customHeight="1">
      <c r="A29" s="31"/>
      <c r="B29" s="30" t="s">
        <v>10</v>
      </c>
      <c r="C29" s="5" t="s">
        <v>92</v>
      </c>
      <c r="D29" s="6">
        <f>D30+D31+D32+D33+D34</f>
        <v>126659440</v>
      </c>
      <c r="E29" s="6">
        <f>E30+E31+E32+E33+E34</f>
        <v>122386655</v>
      </c>
      <c r="F29" s="6">
        <f>D29-E29</f>
        <v>4272785</v>
      </c>
      <c r="G29" s="7" t="s">
        <v>8</v>
      </c>
    </row>
    <row r="30" spans="1:7">
      <c r="A30" s="31"/>
      <c r="B30" s="31"/>
      <c r="C30" s="8" t="s">
        <v>38</v>
      </c>
      <c r="D30" s="9">
        <v>77109440</v>
      </c>
      <c r="E30" s="9">
        <v>75762696</v>
      </c>
      <c r="F30" s="9">
        <f>D30-E30</f>
        <v>1346744</v>
      </c>
      <c r="G30" s="10"/>
    </row>
    <row r="31" spans="1:7">
      <c r="A31" s="31"/>
      <c r="B31" s="31"/>
      <c r="C31" s="8" t="s">
        <v>39</v>
      </c>
      <c r="D31" s="9">
        <v>22500000</v>
      </c>
      <c r="E31" s="9">
        <v>20662104</v>
      </c>
      <c r="F31" s="9">
        <f t="shared" ref="F31:F72" si="1">D31-E31</f>
        <v>1837896</v>
      </c>
      <c r="G31" s="10"/>
    </row>
    <row r="32" spans="1:7">
      <c r="A32" s="31"/>
      <c r="B32" s="31"/>
      <c r="C32" s="8" t="s">
        <v>40</v>
      </c>
      <c r="D32" s="9">
        <v>10720000</v>
      </c>
      <c r="E32" s="9">
        <v>10144400</v>
      </c>
      <c r="F32" s="9">
        <f t="shared" si="1"/>
        <v>575600</v>
      </c>
      <c r="G32" s="10"/>
    </row>
    <row r="33" spans="1:7">
      <c r="A33" s="31"/>
      <c r="B33" s="31"/>
      <c r="C33" s="8" t="s">
        <v>41</v>
      </c>
      <c r="D33" s="9">
        <v>3200000</v>
      </c>
      <c r="E33" s="9">
        <v>2692403</v>
      </c>
      <c r="F33" s="9">
        <f t="shared" si="1"/>
        <v>507597</v>
      </c>
      <c r="G33" s="10"/>
    </row>
    <row r="34" spans="1:7">
      <c r="A34" s="31"/>
      <c r="B34" s="31"/>
      <c r="C34" s="8" t="s">
        <v>42</v>
      </c>
      <c r="D34" s="9">
        <v>13130000</v>
      </c>
      <c r="E34" s="9">
        <v>13125052</v>
      </c>
      <c r="F34" s="9">
        <f t="shared" si="1"/>
        <v>4948</v>
      </c>
      <c r="G34" s="10"/>
    </row>
    <row r="35" spans="1:7">
      <c r="A35" s="31"/>
      <c r="B35" s="31"/>
      <c r="C35" s="8" t="s">
        <v>93</v>
      </c>
      <c r="D35" s="9">
        <f>SUM(D36:D50)</f>
        <v>40150000</v>
      </c>
      <c r="E35" s="9">
        <f>SUM(E36:E50)</f>
        <v>36834197</v>
      </c>
      <c r="F35" s="9">
        <f t="shared" si="1"/>
        <v>3315803</v>
      </c>
      <c r="G35" s="10"/>
    </row>
    <row r="36" spans="1:7">
      <c r="A36" s="31"/>
      <c r="B36" s="31"/>
      <c r="C36" s="8" t="s">
        <v>43</v>
      </c>
      <c r="D36" s="9">
        <v>12000000</v>
      </c>
      <c r="E36" s="9">
        <v>10728995</v>
      </c>
      <c r="F36" s="9">
        <f t="shared" si="1"/>
        <v>1271005</v>
      </c>
      <c r="G36" s="10"/>
    </row>
    <row r="37" spans="1:7">
      <c r="A37" s="31"/>
      <c r="B37" s="31"/>
      <c r="C37" s="8" t="s">
        <v>44</v>
      </c>
      <c r="D37" s="9">
        <v>450000</v>
      </c>
      <c r="E37" s="9">
        <v>399507</v>
      </c>
      <c r="F37" s="9">
        <f t="shared" si="1"/>
        <v>50493</v>
      </c>
      <c r="G37" s="10"/>
    </row>
    <row r="38" spans="1:7">
      <c r="A38" s="31"/>
      <c r="B38" s="31"/>
      <c r="C38" s="8" t="s">
        <v>45</v>
      </c>
      <c r="D38" s="9">
        <v>1500000</v>
      </c>
      <c r="E38" s="9">
        <v>1333953</v>
      </c>
      <c r="F38" s="9">
        <f t="shared" si="1"/>
        <v>166047</v>
      </c>
      <c r="G38" s="10"/>
    </row>
    <row r="39" spans="1:7">
      <c r="A39" s="31"/>
      <c r="B39" s="31"/>
      <c r="C39" s="8" t="s">
        <v>46</v>
      </c>
      <c r="D39" s="9">
        <v>3150000</v>
      </c>
      <c r="E39" s="9">
        <v>2469661</v>
      </c>
      <c r="F39" s="9">
        <f t="shared" si="1"/>
        <v>680339</v>
      </c>
      <c r="G39" s="10"/>
    </row>
    <row r="40" spans="1:7">
      <c r="A40" s="31"/>
      <c r="B40" s="31"/>
      <c r="C40" s="8" t="s">
        <v>47</v>
      </c>
      <c r="D40" s="9">
        <v>1400000</v>
      </c>
      <c r="E40" s="9">
        <v>1574921</v>
      </c>
      <c r="F40" s="9">
        <f t="shared" si="1"/>
        <v>-174921</v>
      </c>
      <c r="G40" s="10"/>
    </row>
    <row r="41" spans="1:7">
      <c r="A41" s="31"/>
      <c r="B41" s="31"/>
      <c r="C41" s="8" t="s">
        <v>48</v>
      </c>
      <c r="D41" s="9">
        <v>30000</v>
      </c>
      <c r="E41" s="9">
        <v>18551</v>
      </c>
      <c r="F41" s="9">
        <f t="shared" si="1"/>
        <v>11449</v>
      </c>
      <c r="G41" s="10"/>
    </row>
    <row r="42" spans="1:7">
      <c r="A42" s="31"/>
      <c r="B42" s="31"/>
      <c r="C42" s="8" t="s">
        <v>49</v>
      </c>
      <c r="D42" s="9">
        <v>3200000</v>
      </c>
      <c r="E42" s="9">
        <v>3644500</v>
      </c>
      <c r="F42" s="9">
        <f t="shared" si="1"/>
        <v>-444500</v>
      </c>
      <c r="G42" s="10"/>
    </row>
    <row r="43" spans="1:7">
      <c r="A43" s="31"/>
      <c r="B43" s="31"/>
      <c r="C43" s="8" t="s">
        <v>50</v>
      </c>
      <c r="D43" s="9">
        <v>4160000</v>
      </c>
      <c r="E43" s="9">
        <v>3893054</v>
      </c>
      <c r="F43" s="9">
        <f t="shared" si="1"/>
        <v>266946</v>
      </c>
      <c r="G43" s="10"/>
    </row>
    <row r="44" spans="1:7">
      <c r="A44" s="31"/>
      <c r="B44" s="31"/>
      <c r="C44" s="8" t="s">
        <v>102</v>
      </c>
      <c r="D44" s="9">
        <v>2000000</v>
      </c>
      <c r="E44" s="9">
        <v>2261048</v>
      </c>
      <c r="F44" s="9">
        <f t="shared" si="1"/>
        <v>-261048</v>
      </c>
      <c r="G44" s="10"/>
    </row>
    <row r="45" spans="1:7">
      <c r="A45" s="31"/>
      <c r="B45" s="31"/>
      <c r="C45" s="8" t="s">
        <v>52</v>
      </c>
      <c r="D45" s="9">
        <v>1000000</v>
      </c>
      <c r="E45" s="9">
        <v>647788</v>
      </c>
      <c r="F45" s="9">
        <f t="shared" si="1"/>
        <v>352212</v>
      </c>
      <c r="G45" s="10"/>
    </row>
    <row r="46" spans="1:7">
      <c r="A46" s="31"/>
      <c r="B46" s="31"/>
      <c r="C46" s="8" t="s">
        <v>53</v>
      </c>
      <c r="D46" s="9">
        <v>120000</v>
      </c>
      <c r="E46" s="9">
        <v>26400</v>
      </c>
      <c r="F46" s="9">
        <f t="shared" si="1"/>
        <v>93600</v>
      </c>
      <c r="G46" s="10"/>
    </row>
    <row r="47" spans="1:7">
      <c r="A47" s="31"/>
      <c r="B47" s="31"/>
      <c r="C47" s="8" t="s">
        <v>54</v>
      </c>
      <c r="D47" s="9">
        <v>9700000</v>
      </c>
      <c r="E47" s="9">
        <v>8105945</v>
      </c>
      <c r="F47" s="9">
        <f t="shared" si="1"/>
        <v>1594055</v>
      </c>
      <c r="G47" s="10"/>
    </row>
    <row r="48" spans="1:7">
      <c r="A48" s="31"/>
      <c r="B48" s="31"/>
      <c r="C48" s="8" t="s">
        <v>55</v>
      </c>
      <c r="D48" s="9">
        <v>840000</v>
      </c>
      <c r="E48" s="9">
        <v>930328</v>
      </c>
      <c r="F48" s="9">
        <f t="shared" si="1"/>
        <v>-90328</v>
      </c>
      <c r="G48" s="10"/>
    </row>
    <row r="49" spans="1:7">
      <c r="A49" s="31"/>
      <c r="B49" s="31"/>
      <c r="C49" s="8" t="s">
        <v>56</v>
      </c>
      <c r="D49" s="9">
        <v>400000</v>
      </c>
      <c r="E49" s="9">
        <v>799546</v>
      </c>
      <c r="F49" s="9">
        <f t="shared" si="1"/>
        <v>-399546</v>
      </c>
      <c r="G49" s="10"/>
    </row>
    <row r="50" spans="1:7">
      <c r="A50" s="31"/>
      <c r="B50" s="31"/>
      <c r="C50" s="8" t="s">
        <v>57</v>
      </c>
      <c r="D50" s="9">
        <v>200000</v>
      </c>
      <c r="E50" s="9"/>
      <c r="F50" s="9">
        <f t="shared" si="1"/>
        <v>200000</v>
      </c>
      <c r="G50" s="10"/>
    </row>
    <row r="51" spans="1:7">
      <c r="A51" s="31"/>
      <c r="B51" s="31"/>
      <c r="C51" s="8" t="s">
        <v>94</v>
      </c>
      <c r="D51" s="9">
        <f>SUM(D52:D70)</f>
        <v>26333860</v>
      </c>
      <c r="E51" s="9">
        <f>SUM(E52:E70)</f>
        <v>9626211</v>
      </c>
      <c r="F51" s="9">
        <f t="shared" si="1"/>
        <v>16707649</v>
      </c>
      <c r="G51" s="10"/>
    </row>
    <row r="52" spans="1:7">
      <c r="A52" s="31"/>
      <c r="B52" s="31"/>
      <c r="C52" s="8" t="s">
        <v>58</v>
      </c>
      <c r="D52" s="9">
        <v>1200000</v>
      </c>
      <c r="E52" s="9">
        <v>1010218</v>
      </c>
      <c r="F52" s="9">
        <f t="shared" si="1"/>
        <v>189782</v>
      </c>
      <c r="G52" s="10"/>
    </row>
    <row r="53" spans="1:7">
      <c r="A53" s="31"/>
      <c r="B53" s="31"/>
      <c r="C53" s="8" t="s">
        <v>59</v>
      </c>
      <c r="D53" s="9">
        <v>920000</v>
      </c>
      <c r="E53" s="9">
        <v>1006696</v>
      </c>
      <c r="F53" s="9">
        <f t="shared" si="1"/>
        <v>-86696</v>
      </c>
      <c r="G53" s="10"/>
    </row>
    <row r="54" spans="1:7">
      <c r="A54" s="31"/>
      <c r="B54" s="31"/>
      <c r="C54" s="8" t="s">
        <v>60</v>
      </c>
      <c r="D54" s="9">
        <v>750000</v>
      </c>
      <c r="E54" s="9">
        <v>557076</v>
      </c>
      <c r="F54" s="9">
        <f t="shared" si="1"/>
        <v>192924</v>
      </c>
      <c r="G54" s="10"/>
    </row>
    <row r="55" spans="1:7">
      <c r="A55" s="31"/>
      <c r="B55" s="31"/>
      <c r="C55" s="8" t="s">
        <v>61</v>
      </c>
      <c r="D55" s="9">
        <v>500000</v>
      </c>
      <c r="E55" s="9">
        <v>83681</v>
      </c>
      <c r="F55" s="9">
        <f t="shared" si="1"/>
        <v>416319</v>
      </c>
      <c r="G55" s="10"/>
    </row>
    <row r="56" spans="1:7">
      <c r="A56" s="31"/>
      <c r="B56" s="31"/>
      <c r="C56" s="8" t="s">
        <v>62</v>
      </c>
      <c r="D56" s="9">
        <v>15000</v>
      </c>
      <c r="E56" s="9">
        <v>17876</v>
      </c>
      <c r="F56" s="9">
        <f t="shared" si="1"/>
        <v>-2876</v>
      </c>
      <c r="G56" s="10"/>
    </row>
    <row r="57" spans="1:7">
      <c r="A57" s="31"/>
      <c r="B57" s="31"/>
      <c r="C57" s="8" t="s">
        <v>63</v>
      </c>
      <c r="D57" s="9">
        <v>520000</v>
      </c>
      <c r="E57" s="9">
        <v>275232</v>
      </c>
      <c r="F57" s="9">
        <f t="shared" si="1"/>
        <v>244768</v>
      </c>
      <c r="G57" s="10"/>
    </row>
    <row r="58" spans="1:7">
      <c r="A58" s="31"/>
      <c r="B58" s="31"/>
      <c r="C58" s="8" t="s">
        <v>51</v>
      </c>
      <c r="D58" s="9">
        <v>200000</v>
      </c>
      <c r="E58" s="9">
        <v>239236</v>
      </c>
      <c r="F58" s="9">
        <f t="shared" si="1"/>
        <v>-39236</v>
      </c>
      <c r="G58" s="10"/>
    </row>
    <row r="59" spans="1:7">
      <c r="A59" s="31"/>
      <c r="B59" s="31"/>
      <c r="C59" s="8" t="s">
        <v>74</v>
      </c>
      <c r="D59" s="9">
        <v>15000000</v>
      </c>
      <c r="E59" s="9">
        <v>746901</v>
      </c>
      <c r="F59" s="9">
        <f t="shared" si="1"/>
        <v>14253099</v>
      </c>
      <c r="G59" s="10"/>
    </row>
    <row r="60" spans="1:7">
      <c r="A60" s="31"/>
      <c r="B60" s="31"/>
      <c r="C60" s="8" t="s">
        <v>64</v>
      </c>
      <c r="D60" s="9">
        <v>550000</v>
      </c>
      <c r="E60" s="9">
        <v>594196</v>
      </c>
      <c r="F60" s="9">
        <f t="shared" si="1"/>
        <v>-44196</v>
      </c>
      <c r="G60" s="10"/>
    </row>
    <row r="61" spans="1:7">
      <c r="A61" s="31"/>
      <c r="B61" s="31"/>
      <c r="C61" s="8" t="s">
        <v>73</v>
      </c>
      <c r="D61" s="9">
        <v>170000</v>
      </c>
      <c r="E61" s="9">
        <v>81660</v>
      </c>
      <c r="F61" s="9">
        <f t="shared" si="1"/>
        <v>88340</v>
      </c>
      <c r="G61" s="10"/>
    </row>
    <row r="62" spans="1:7">
      <c r="A62" s="31"/>
      <c r="B62" s="31"/>
      <c r="C62" s="8" t="s">
        <v>65</v>
      </c>
      <c r="D62" s="9">
        <v>400000</v>
      </c>
      <c r="E62" s="9">
        <v>396360</v>
      </c>
      <c r="F62" s="9">
        <f t="shared" si="1"/>
        <v>3640</v>
      </c>
      <c r="G62" s="10"/>
    </row>
    <row r="63" spans="1:7">
      <c r="A63" s="31"/>
      <c r="B63" s="31"/>
      <c r="C63" s="8" t="s">
        <v>71</v>
      </c>
      <c r="D63" s="9">
        <v>100000</v>
      </c>
      <c r="E63" s="9">
        <v>121786</v>
      </c>
      <c r="F63" s="9">
        <f t="shared" si="1"/>
        <v>-21786</v>
      </c>
      <c r="G63" s="10"/>
    </row>
    <row r="64" spans="1:7">
      <c r="A64" s="31"/>
      <c r="B64" s="31"/>
      <c r="C64" s="8" t="s">
        <v>72</v>
      </c>
      <c r="D64" s="9">
        <v>1500000</v>
      </c>
      <c r="E64" s="9">
        <v>864520</v>
      </c>
      <c r="F64" s="9">
        <f t="shared" si="1"/>
        <v>635480</v>
      </c>
      <c r="G64" s="10"/>
    </row>
    <row r="65" spans="1:7">
      <c r="A65" s="31"/>
      <c r="B65" s="31"/>
      <c r="C65" s="8" t="s">
        <v>70</v>
      </c>
      <c r="D65" s="9">
        <v>2000000</v>
      </c>
      <c r="E65" s="9">
        <v>1341432</v>
      </c>
      <c r="F65" s="9">
        <f t="shared" si="1"/>
        <v>658568</v>
      </c>
      <c r="G65" s="10"/>
    </row>
    <row r="66" spans="1:7">
      <c r="A66" s="31"/>
      <c r="B66" s="31"/>
      <c r="C66" s="8" t="s">
        <v>90</v>
      </c>
      <c r="D66" s="9">
        <v>1000000</v>
      </c>
      <c r="E66" s="9">
        <v>846288</v>
      </c>
      <c r="F66" s="9">
        <f t="shared" si="1"/>
        <v>153712</v>
      </c>
      <c r="G66" s="10"/>
    </row>
    <row r="67" spans="1:7">
      <c r="A67" s="31"/>
      <c r="B67" s="31"/>
      <c r="C67" s="8" t="s">
        <v>66</v>
      </c>
      <c r="D67" s="9">
        <v>200000</v>
      </c>
      <c r="E67" s="9">
        <v>13200</v>
      </c>
      <c r="F67" s="9">
        <f t="shared" si="1"/>
        <v>186800</v>
      </c>
      <c r="G67" s="10"/>
    </row>
    <row r="68" spans="1:7">
      <c r="A68" s="31"/>
      <c r="B68" s="31"/>
      <c r="C68" s="8" t="s">
        <v>69</v>
      </c>
      <c r="D68" s="9">
        <v>300000</v>
      </c>
      <c r="E68" s="9">
        <v>350238</v>
      </c>
      <c r="F68" s="9">
        <f t="shared" si="1"/>
        <v>-50238</v>
      </c>
      <c r="G68" s="10"/>
    </row>
    <row r="69" spans="1:7">
      <c r="A69" s="31"/>
      <c r="B69" s="31"/>
      <c r="C69" s="8" t="s">
        <v>68</v>
      </c>
      <c r="D69" s="9">
        <v>100000</v>
      </c>
      <c r="E69" s="9">
        <v>146720</v>
      </c>
      <c r="F69" s="9">
        <f t="shared" si="1"/>
        <v>-46720</v>
      </c>
      <c r="G69" s="10"/>
    </row>
    <row r="70" spans="1:7">
      <c r="A70" s="31"/>
      <c r="B70" s="31"/>
      <c r="C70" s="8" t="s">
        <v>67</v>
      </c>
      <c r="D70" s="9">
        <v>908860</v>
      </c>
      <c r="E70" s="9">
        <v>932895</v>
      </c>
      <c r="F70" s="9">
        <f t="shared" si="1"/>
        <v>-24035</v>
      </c>
      <c r="G70" s="10" t="s">
        <v>8</v>
      </c>
    </row>
    <row r="71" spans="1:7">
      <c r="A71" s="31"/>
      <c r="B71" s="31"/>
      <c r="C71" s="8" t="s">
        <v>95</v>
      </c>
      <c r="D71" s="9">
        <f>D72</f>
        <v>2150000</v>
      </c>
      <c r="E71" s="9">
        <f>E72</f>
        <v>720500</v>
      </c>
      <c r="F71" s="9">
        <f t="shared" si="1"/>
        <v>1429500</v>
      </c>
      <c r="G71" s="10" t="s">
        <v>8</v>
      </c>
    </row>
    <row r="72" spans="1:7">
      <c r="A72" s="31"/>
      <c r="B72" s="31"/>
      <c r="C72" s="8" t="s">
        <v>89</v>
      </c>
      <c r="D72" s="12">
        <v>2150000</v>
      </c>
      <c r="E72" s="12">
        <v>720500</v>
      </c>
      <c r="F72" s="9">
        <f t="shared" si="1"/>
        <v>1429500</v>
      </c>
      <c r="G72" s="13" t="s">
        <v>8</v>
      </c>
    </row>
    <row r="73" spans="1:7">
      <c r="A73" s="31"/>
      <c r="B73" s="43"/>
      <c r="C73" s="23" t="s">
        <v>75</v>
      </c>
      <c r="D73" s="24">
        <f>D51+D35+D29+D71</f>
        <v>195293300</v>
      </c>
      <c r="E73" s="24">
        <f>E29+E35+E51+E71</f>
        <v>169567563</v>
      </c>
      <c r="F73" s="24">
        <f>D73-E73</f>
        <v>25725737</v>
      </c>
      <c r="G73" s="25" t="s">
        <v>8</v>
      </c>
    </row>
    <row r="74" spans="1:7">
      <c r="A74" s="43"/>
      <c r="B74" s="34" t="s">
        <v>76</v>
      </c>
      <c r="C74" s="36"/>
      <c r="D74" s="24">
        <f>D28-D73</f>
        <v>1000000</v>
      </c>
      <c r="E74" s="24">
        <f>E28-E73</f>
        <v>32443081</v>
      </c>
      <c r="F74" s="24">
        <f>D74-E74</f>
        <v>-31443081</v>
      </c>
      <c r="G74" s="25" t="s">
        <v>8</v>
      </c>
    </row>
    <row r="75" spans="1:7">
      <c r="A75" s="30" t="s">
        <v>11</v>
      </c>
      <c r="B75" s="30" t="s">
        <v>9</v>
      </c>
      <c r="C75" s="5" t="s">
        <v>91</v>
      </c>
      <c r="D75" s="6">
        <v>0</v>
      </c>
      <c r="E75" s="6">
        <v>0</v>
      </c>
      <c r="F75" s="6">
        <f>D75-E75</f>
        <v>0</v>
      </c>
      <c r="G75" s="7" t="s">
        <v>8</v>
      </c>
    </row>
    <row r="76" spans="1:7">
      <c r="A76" s="31"/>
      <c r="B76" s="31"/>
      <c r="C76" s="8" t="s">
        <v>96</v>
      </c>
      <c r="D76" s="9">
        <v>0</v>
      </c>
      <c r="E76" s="9">
        <v>0</v>
      </c>
      <c r="F76" s="9">
        <f>D76-E76</f>
        <v>0</v>
      </c>
      <c r="G76" s="10"/>
    </row>
    <row r="77" spans="1:7">
      <c r="A77" s="31"/>
      <c r="B77" s="31"/>
      <c r="C77" s="8"/>
      <c r="D77" s="9"/>
      <c r="E77" s="9"/>
      <c r="F77" s="9"/>
      <c r="G77" s="10"/>
    </row>
    <row r="78" spans="1:7">
      <c r="A78" s="31"/>
      <c r="B78" s="31"/>
      <c r="C78" s="8"/>
      <c r="D78" s="9"/>
      <c r="E78" s="9"/>
      <c r="F78" s="9"/>
      <c r="G78" s="10"/>
    </row>
    <row r="79" spans="1:7">
      <c r="A79" s="42"/>
      <c r="B79" s="32"/>
      <c r="C79" s="14"/>
      <c r="D79" s="15"/>
      <c r="E79" s="15"/>
      <c r="F79" s="15"/>
      <c r="G79" s="14"/>
    </row>
    <row r="80" spans="1:7">
      <c r="A80" s="42"/>
      <c r="B80" s="33"/>
      <c r="C80" s="23" t="s">
        <v>77</v>
      </c>
      <c r="D80" s="24">
        <f>D75</f>
        <v>0</v>
      </c>
      <c r="E80" s="24">
        <f>E75</f>
        <v>0</v>
      </c>
      <c r="F80" s="24">
        <f t="shared" ref="F80:F103" si="2">D80-E80</f>
        <v>0</v>
      </c>
      <c r="G80" s="25" t="s">
        <v>8</v>
      </c>
    </row>
    <row r="81" spans="1:7">
      <c r="A81" s="42"/>
      <c r="B81" s="30" t="s">
        <v>10</v>
      </c>
      <c r="C81" s="5" t="s">
        <v>87</v>
      </c>
      <c r="D81" s="6">
        <f>D82</f>
        <v>0</v>
      </c>
      <c r="E81" s="6">
        <f>E82</f>
        <v>1053406</v>
      </c>
      <c r="F81" s="6">
        <f t="shared" si="2"/>
        <v>-1053406</v>
      </c>
      <c r="G81" s="7" t="s">
        <v>8</v>
      </c>
    </row>
    <row r="82" spans="1:7">
      <c r="A82" s="42"/>
      <c r="B82" s="42"/>
      <c r="C82" s="16" t="s">
        <v>97</v>
      </c>
      <c r="D82" s="27">
        <v>0</v>
      </c>
      <c r="E82" s="27">
        <v>1053406</v>
      </c>
      <c r="F82" s="28">
        <f t="shared" si="2"/>
        <v>-1053406</v>
      </c>
      <c r="G82" s="16"/>
    </row>
    <row r="83" spans="1:7">
      <c r="A83" s="42"/>
      <c r="B83" s="42"/>
      <c r="C83" s="16"/>
      <c r="D83" s="17"/>
      <c r="E83" s="17"/>
      <c r="F83" s="27">
        <f t="shared" si="2"/>
        <v>0</v>
      </c>
      <c r="G83" s="16"/>
    </row>
    <row r="84" spans="1:7">
      <c r="A84" s="42"/>
      <c r="B84" s="42"/>
      <c r="C84" s="16"/>
      <c r="D84" s="17"/>
      <c r="E84" s="17"/>
      <c r="F84" s="27">
        <f t="shared" si="2"/>
        <v>0</v>
      </c>
      <c r="G84" s="16"/>
    </row>
    <row r="85" spans="1:7">
      <c r="A85" s="42"/>
      <c r="B85" s="32"/>
      <c r="C85" s="14"/>
      <c r="D85" s="15"/>
      <c r="E85" s="15"/>
      <c r="F85" s="27">
        <f t="shared" si="2"/>
        <v>0</v>
      </c>
      <c r="G85" s="14"/>
    </row>
    <row r="86" spans="1:7">
      <c r="A86" s="32"/>
      <c r="B86" s="33"/>
      <c r="C86" s="23" t="s">
        <v>78</v>
      </c>
      <c r="D86" s="24">
        <f>D81</f>
        <v>0</v>
      </c>
      <c r="E86" s="24">
        <f>E81</f>
        <v>1053406</v>
      </c>
      <c r="F86" s="24">
        <f t="shared" si="2"/>
        <v>-1053406</v>
      </c>
      <c r="G86" s="25" t="s">
        <v>8</v>
      </c>
    </row>
    <row r="87" spans="1:7">
      <c r="A87" s="33"/>
      <c r="B87" s="34" t="s">
        <v>13</v>
      </c>
      <c r="C87" s="36"/>
      <c r="D87" s="24">
        <f>D80-D86</f>
        <v>0</v>
      </c>
      <c r="E87" s="24">
        <f>E80-E86</f>
        <v>-1053406</v>
      </c>
      <c r="F87" s="24">
        <f t="shared" si="2"/>
        <v>1053406</v>
      </c>
      <c r="G87" s="25" t="s">
        <v>8</v>
      </c>
    </row>
    <row r="88" spans="1:7">
      <c r="A88" s="30" t="s">
        <v>19</v>
      </c>
      <c r="B88" s="30" t="s">
        <v>9</v>
      </c>
      <c r="C88" s="5" t="s">
        <v>79</v>
      </c>
      <c r="D88" s="6">
        <f>D89+D90</f>
        <v>10000000</v>
      </c>
      <c r="E88" s="6">
        <f>E89+E90</f>
        <v>411600</v>
      </c>
      <c r="F88" s="6">
        <f t="shared" si="2"/>
        <v>9588400</v>
      </c>
      <c r="G88" s="7" t="s">
        <v>8</v>
      </c>
    </row>
    <row r="89" spans="1:7">
      <c r="A89" s="31"/>
      <c r="B89" s="31"/>
      <c r="C89" s="8" t="s">
        <v>80</v>
      </c>
      <c r="D89" s="9"/>
      <c r="E89" s="9">
        <v>411600</v>
      </c>
      <c r="F89" s="9">
        <f t="shared" si="2"/>
        <v>-411600</v>
      </c>
      <c r="G89" s="10"/>
    </row>
    <row r="90" spans="1:7">
      <c r="A90" s="31"/>
      <c r="B90" s="31"/>
      <c r="C90" s="8" t="s">
        <v>100</v>
      </c>
      <c r="D90" s="9">
        <v>10000000</v>
      </c>
      <c r="E90" s="9"/>
      <c r="F90" s="9">
        <f t="shared" si="2"/>
        <v>10000000</v>
      </c>
      <c r="G90" s="10"/>
    </row>
    <row r="91" spans="1:7">
      <c r="A91" s="31"/>
      <c r="B91" s="31"/>
      <c r="C91" s="8"/>
      <c r="D91" s="9"/>
      <c r="E91" s="9"/>
      <c r="F91" s="9">
        <f t="shared" si="2"/>
        <v>0</v>
      </c>
      <c r="G91" s="10"/>
    </row>
    <row r="92" spans="1:7">
      <c r="A92" s="42"/>
      <c r="B92" s="32"/>
      <c r="C92" s="14"/>
      <c r="D92" s="15"/>
      <c r="E92" s="15"/>
      <c r="F92" s="9">
        <f t="shared" si="2"/>
        <v>0</v>
      </c>
      <c r="G92" s="14"/>
    </row>
    <row r="93" spans="1:7">
      <c r="A93" s="42"/>
      <c r="B93" s="33"/>
      <c r="C93" s="23" t="s">
        <v>81</v>
      </c>
      <c r="D93" s="24">
        <f>D88</f>
        <v>10000000</v>
      </c>
      <c r="E93" s="24">
        <f>E88</f>
        <v>411600</v>
      </c>
      <c r="F93" s="24">
        <f t="shared" si="2"/>
        <v>9588400</v>
      </c>
      <c r="G93" s="25" t="s">
        <v>8</v>
      </c>
    </row>
    <row r="94" spans="1:7">
      <c r="A94" s="42"/>
      <c r="B94" s="30" t="s">
        <v>10</v>
      </c>
      <c r="C94" s="5" t="s">
        <v>82</v>
      </c>
      <c r="D94" s="6">
        <f>D95+D96+D97</f>
        <v>11000000</v>
      </c>
      <c r="E94" s="6">
        <f>E95+E96+E97</f>
        <v>21450540</v>
      </c>
      <c r="F94" s="6">
        <f t="shared" si="2"/>
        <v>-10450540</v>
      </c>
      <c r="G94" s="7" t="s">
        <v>8</v>
      </c>
    </row>
    <row r="95" spans="1:7">
      <c r="A95" s="42"/>
      <c r="B95" s="42"/>
      <c r="C95" s="8" t="s">
        <v>83</v>
      </c>
      <c r="D95" s="9"/>
      <c r="E95" s="9">
        <v>1450540</v>
      </c>
      <c r="F95" s="9">
        <f t="shared" si="2"/>
        <v>-1450540</v>
      </c>
      <c r="G95" s="10" t="s">
        <v>8</v>
      </c>
    </row>
    <row r="96" spans="1:7">
      <c r="A96" s="42"/>
      <c r="B96" s="42"/>
      <c r="C96" s="16" t="s">
        <v>101</v>
      </c>
      <c r="D96" s="27">
        <v>1000000</v>
      </c>
      <c r="E96" s="29">
        <v>10000000</v>
      </c>
      <c r="F96" s="9">
        <f t="shared" si="2"/>
        <v>-9000000</v>
      </c>
      <c r="G96" s="16"/>
    </row>
    <row r="97" spans="1:7">
      <c r="A97" s="42"/>
      <c r="B97" s="42"/>
      <c r="C97" s="16" t="s">
        <v>88</v>
      </c>
      <c r="D97" s="27">
        <v>10000000</v>
      </c>
      <c r="E97" s="27">
        <v>10000000</v>
      </c>
      <c r="F97" s="9">
        <f t="shared" si="2"/>
        <v>0</v>
      </c>
      <c r="G97" s="16"/>
    </row>
    <row r="98" spans="1:7">
      <c r="A98" s="42"/>
      <c r="B98" s="42"/>
      <c r="C98" s="16"/>
      <c r="D98" s="17"/>
      <c r="E98" s="27"/>
      <c r="F98" s="9">
        <f t="shared" si="2"/>
        <v>0</v>
      </c>
      <c r="G98" s="16"/>
    </row>
    <row r="99" spans="1:7">
      <c r="A99" s="42"/>
      <c r="B99" s="42"/>
      <c r="C99" s="16"/>
      <c r="D99" s="17"/>
      <c r="E99" s="17"/>
      <c r="F99" s="9">
        <f t="shared" si="2"/>
        <v>0</v>
      </c>
      <c r="G99" s="16"/>
    </row>
    <row r="100" spans="1:7">
      <c r="A100" s="42"/>
      <c r="B100" s="32"/>
      <c r="C100" s="14"/>
      <c r="D100" s="15"/>
      <c r="E100" s="15"/>
      <c r="F100" s="9">
        <f t="shared" si="2"/>
        <v>0</v>
      </c>
      <c r="G100" s="14"/>
    </row>
    <row r="101" spans="1:7">
      <c r="A101" s="42"/>
      <c r="B101" s="33"/>
      <c r="C101" s="23" t="s">
        <v>84</v>
      </c>
      <c r="D101" s="24">
        <f>D94</f>
        <v>11000000</v>
      </c>
      <c r="E101" s="24">
        <f>E94</f>
        <v>21450540</v>
      </c>
      <c r="F101" s="24">
        <f t="shared" si="2"/>
        <v>-10450540</v>
      </c>
      <c r="G101" s="25" t="s">
        <v>8</v>
      </c>
    </row>
    <row r="102" spans="1:7">
      <c r="A102" s="32"/>
      <c r="B102" s="37" t="s">
        <v>85</v>
      </c>
      <c r="C102" s="38"/>
      <c r="D102" s="24">
        <f>D93-D101</f>
        <v>-1000000</v>
      </c>
      <c r="E102" s="24">
        <f>E93-E101</f>
        <v>-21038940</v>
      </c>
      <c r="F102" s="24">
        <f t="shared" si="2"/>
        <v>20038940</v>
      </c>
      <c r="G102" s="25" t="s">
        <v>8</v>
      </c>
    </row>
    <row r="103" spans="1:7">
      <c r="A103" s="37" t="s">
        <v>14</v>
      </c>
      <c r="B103" s="38"/>
      <c r="C103" s="38"/>
      <c r="D103" s="24">
        <f>D74+D87+D102</f>
        <v>0</v>
      </c>
      <c r="E103" s="24">
        <f>E74+E87+E102</f>
        <v>10350735</v>
      </c>
      <c r="F103" s="24">
        <f t="shared" si="2"/>
        <v>-10350735</v>
      </c>
      <c r="G103" s="25" t="s">
        <v>8</v>
      </c>
    </row>
    <row r="104" spans="1:7">
      <c r="A104" s="39"/>
      <c r="B104" s="40"/>
      <c r="C104" s="40"/>
      <c r="D104" s="40"/>
      <c r="E104" s="40"/>
      <c r="F104" s="40"/>
      <c r="G104" s="41"/>
    </row>
    <row r="105" spans="1:7">
      <c r="A105" s="34" t="s">
        <v>15</v>
      </c>
      <c r="B105" s="35"/>
      <c r="C105" s="36"/>
      <c r="D105" s="24"/>
      <c r="E105" s="24">
        <v>39287096</v>
      </c>
      <c r="F105" s="24">
        <f>D105-E105</f>
        <v>-39287096</v>
      </c>
      <c r="G105" s="25" t="s">
        <v>8</v>
      </c>
    </row>
    <row r="106" spans="1:7">
      <c r="A106" s="34" t="s">
        <v>16</v>
      </c>
      <c r="B106" s="35"/>
      <c r="C106" s="36"/>
      <c r="D106" s="24"/>
      <c r="E106" s="24">
        <v>49637831</v>
      </c>
      <c r="F106" s="24">
        <f>D106-E106</f>
        <v>-49637831</v>
      </c>
      <c r="G106" s="25" t="s">
        <v>8</v>
      </c>
    </row>
    <row r="107" spans="1:7">
      <c r="A107" s="18"/>
      <c r="B107" s="19"/>
      <c r="C107" s="18"/>
      <c r="D107" s="20"/>
      <c r="E107" s="20"/>
      <c r="F107" s="20"/>
      <c r="G107" s="18"/>
    </row>
    <row r="108" spans="1:7">
      <c r="A108" s="21"/>
    </row>
    <row r="109" spans="1:7">
      <c r="A109" s="21"/>
    </row>
    <row r="110" spans="1:7">
      <c r="A110" s="21"/>
    </row>
    <row r="111" spans="1:7">
      <c r="A111" s="21"/>
    </row>
    <row r="112" spans="1:7">
      <c r="A112" s="21"/>
    </row>
    <row r="113" spans="1:1">
      <c r="A113" s="21"/>
    </row>
    <row r="114" spans="1:1">
      <c r="A114" s="22" t="s">
        <v>12</v>
      </c>
    </row>
  </sheetData>
  <mergeCells count="19">
    <mergeCell ref="A4:G4"/>
    <mergeCell ref="A5:G5"/>
    <mergeCell ref="A8:C8"/>
    <mergeCell ref="B9:B28"/>
    <mergeCell ref="B29:B73"/>
    <mergeCell ref="A9:A74"/>
    <mergeCell ref="B74:C74"/>
    <mergeCell ref="B75:B80"/>
    <mergeCell ref="A75:A87"/>
    <mergeCell ref="B87:C87"/>
    <mergeCell ref="B81:B86"/>
    <mergeCell ref="B88:B93"/>
    <mergeCell ref="A106:C106"/>
    <mergeCell ref="A103:C103"/>
    <mergeCell ref="A104:G104"/>
    <mergeCell ref="A105:C105"/>
    <mergeCell ref="B94:B101"/>
    <mergeCell ref="A88:A102"/>
    <mergeCell ref="B102:C102"/>
  </mergeCells>
  <phoneticPr fontId="1"/>
  <pageMargins left="0.78740157480314954" right="0.78740157480314954" top="0.39370078740157477" bottom="0.78740157480314954" header="0" footer="0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    資金収支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</dc:creator>
  <cp:lastModifiedBy>みやした</cp:lastModifiedBy>
  <cp:lastPrinted>2014-05-16T09:44:57Z</cp:lastPrinted>
  <dcterms:created xsi:type="dcterms:W3CDTF">2014-05-16T09:37:29Z</dcterms:created>
  <dcterms:modified xsi:type="dcterms:W3CDTF">2018-09-20T02:32:02Z</dcterms:modified>
</cp:coreProperties>
</file>