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事務\決算資料\Ｈ25決算経理資料\資金収支\"/>
    </mc:Choice>
  </mc:AlternateContent>
  <bookViews>
    <workbookView xWindow="240" yWindow="75" windowWidth="12390" windowHeight="9300" tabRatio="770" activeTab="1"/>
  </bookViews>
  <sheets>
    <sheet name="収支計算書(一般）" sheetId="5" r:id="rId1"/>
    <sheet name="決算内訳書（一般）" sheetId="4" r:id="rId2"/>
  </sheets>
  <definedNames>
    <definedName name="_xlnm.Print_Titles" localSheetId="1">'決算内訳書（一般）'!$4:$4</definedName>
    <definedName name="_xlnm.Print_Titles" localSheetId="0">'収支計算書(一般）'!$1:$3</definedName>
  </definedNames>
  <calcPr calcId="152511"/>
</workbook>
</file>

<file path=xl/calcChain.xml><?xml version="1.0" encoding="utf-8"?>
<calcChain xmlns="http://schemas.openxmlformats.org/spreadsheetml/2006/main">
  <c r="P7" i="4" l="1"/>
  <c r="P92" i="4" l="1"/>
  <c r="P91" i="4"/>
  <c r="AE81" i="4"/>
  <c r="AJ81" i="4"/>
  <c r="AO81" i="4"/>
  <c r="U81" i="4"/>
  <c r="Z81" i="4"/>
  <c r="P83" i="4"/>
  <c r="P119" i="4" l="1"/>
  <c r="U112" i="4"/>
  <c r="P111" i="4"/>
  <c r="AO110" i="4"/>
  <c r="AJ110" i="4"/>
  <c r="AE110" i="4"/>
  <c r="Z110" i="4"/>
  <c r="U110" i="4"/>
  <c r="P110" i="4" s="1"/>
  <c r="W36" i="5" s="1"/>
  <c r="AC36" i="5" s="1"/>
  <c r="P109" i="4"/>
  <c r="AO108" i="4"/>
  <c r="AJ108" i="4"/>
  <c r="AE108" i="4"/>
  <c r="P108" i="4" s="1"/>
  <c r="Z108" i="4"/>
  <c r="U108" i="4"/>
  <c r="P107" i="4"/>
  <c r="AO106" i="4"/>
  <c r="AJ106" i="4"/>
  <c r="AJ112" i="4" s="1"/>
  <c r="AE106" i="4"/>
  <c r="AE112" i="4" s="1"/>
  <c r="Z106" i="4"/>
  <c r="Z112" i="4" s="1"/>
  <c r="U106" i="4"/>
  <c r="P104" i="4"/>
  <c r="AO103" i="4"/>
  <c r="AJ103" i="4"/>
  <c r="AE103" i="4"/>
  <c r="Z103" i="4"/>
  <c r="U103" i="4"/>
  <c r="P102" i="4"/>
  <c r="P101" i="4"/>
  <c r="AO100" i="4"/>
  <c r="AJ100" i="4"/>
  <c r="AE100" i="4"/>
  <c r="Z100" i="4"/>
  <c r="U100" i="4"/>
  <c r="P99" i="4"/>
  <c r="AO98" i="4"/>
  <c r="AJ98" i="4"/>
  <c r="AE98" i="4"/>
  <c r="Z98" i="4"/>
  <c r="U98" i="4"/>
  <c r="P94" i="4"/>
  <c r="P93" i="4"/>
  <c r="P90" i="4"/>
  <c r="P89" i="4" s="1"/>
  <c r="P95" i="4" s="1"/>
  <c r="AO89" i="4"/>
  <c r="AO95" i="4" s="1"/>
  <c r="AJ89" i="4"/>
  <c r="AJ95" i="4" s="1"/>
  <c r="AE89" i="4"/>
  <c r="AE95" i="4" s="1"/>
  <c r="Z89" i="4"/>
  <c r="Z95" i="4" s="1"/>
  <c r="U89" i="4"/>
  <c r="U95" i="4" s="1"/>
  <c r="Z88" i="4"/>
  <c r="P87" i="4"/>
  <c r="AO86" i="4"/>
  <c r="P86" i="4" s="1"/>
  <c r="W25" i="5" s="1"/>
  <c r="AC25" i="5" s="1"/>
  <c r="AJ86" i="4"/>
  <c r="AE86" i="4"/>
  <c r="Z86" i="4"/>
  <c r="U86" i="4"/>
  <c r="P85" i="4"/>
  <c r="AO84" i="4"/>
  <c r="AJ84" i="4"/>
  <c r="AJ88" i="4" s="1"/>
  <c r="AE84" i="4"/>
  <c r="AE88" i="4" s="1"/>
  <c r="Z84" i="4"/>
  <c r="U84" i="4"/>
  <c r="P82" i="4"/>
  <c r="P81" i="4"/>
  <c r="P77" i="4"/>
  <c r="AO76" i="4"/>
  <c r="AJ76" i="4"/>
  <c r="AE76" i="4"/>
  <c r="Z76" i="4"/>
  <c r="U76" i="4"/>
  <c r="P75" i="4"/>
  <c r="AO74" i="4"/>
  <c r="AJ74" i="4"/>
  <c r="AE74" i="4"/>
  <c r="Z74" i="4"/>
  <c r="U74" i="4"/>
  <c r="P74" i="4" s="1"/>
  <c r="P73" i="4"/>
  <c r="AO72" i="4"/>
  <c r="AJ72" i="4"/>
  <c r="AE72" i="4"/>
  <c r="Z72" i="4"/>
  <c r="U72" i="4"/>
  <c r="P72" i="4" s="1"/>
  <c r="W18" i="5" s="1"/>
  <c r="AC18" i="5" s="1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AO57" i="4"/>
  <c r="AJ57" i="4"/>
  <c r="AE57" i="4"/>
  <c r="Z57" i="4"/>
  <c r="U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AO38" i="4"/>
  <c r="AJ38" i="4"/>
  <c r="AE38" i="4"/>
  <c r="Z38" i="4"/>
  <c r="U38" i="4"/>
  <c r="P37" i="4"/>
  <c r="P36" i="4"/>
  <c r="P35" i="4"/>
  <c r="P34" i="4"/>
  <c r="P33" i="4"/>
  <c r="P32" i="4"/>
  <c r="AO31" i="4"/>
  <c r="AJ31" i="4"/>
  <c r="AE31" i="4"/>
  <c r="Z31" i="4"/>
  <c r="U31" i="4"/>
  <c r="P29" i="4"/>
  <c r="AO28" i="4"/>
  <c r="AJ28" i="4"/>
  <c r="AE28" i="4"/>
  <c r="Z28" i="4"/>
  <c r="U28" i="4"/>
  <c r="P27" i="4"/>
  <c r="AO26" i="4"/>
  <c r="AJ26" i="4"/>
  <c r="AE26" i="4"/>
  <c r="Z26" i="4"/>
  <c r="U26" i="4"/>
  <c r="P26" i="4" s="1"/>
  <c r="W12" i="5" s="1"/>
  <c r="AC12" i="5" s="1"/>
  <c r="P25" i="4"/>
  <c r="AO24" i="4"/>
  <c r="AJ24" i="4"/>
  <c r="AE24" i="4"/>
  <c r="Z24" i="4"/>
  <c r="U24" i="4"/>
  <c r="P23" i="4"/>
  <c r="AO22" i="4"/>
  <c r="AJ22" i="4"/>
  <c r="AE22" i="4"/>
  <c r="Z22" i="4"/>
  <c r="U22" i="4"/>
  <c r="P21" i="4"/>
  <c r="P20" i="4"/>
  <c r="AO19" i="4"/>
  <c r="AJ19" i="4"/>
  <c r="AE19" i="4"/>
  <c r="Z19" i="4"/>
  <c r="U19" i="4"/>
  <c r="P18" i="4"/>
  <c r="AO17" i="4"/>
  <c r="AJ17" i="4"/>
  <c r="AE17" i="4"/>
  <c r="Z17" i="4"/>
  <c r="U17" i="4"/>
  <c r="P17" i="4" s="1"/>
  <c r="P16" i="4"/>
  <c r="AO15" i="4"/>
  <c r="AJ15" i="4"/>
  <c r="AE15" i="4"/>
  <c r="Z15" i="4"/>
  <c r="U15" i="4"/>
  <c r="P14" i="4"/>
  <c r="P13" i="4"/>
  <c r="P12" i="4"/>
  <c r="P11" i="4"/>
  <c r="AO10" i="4"/>
  <c r="AJ10" i="4"/>
  <c r="AE10" i="4"/>
  <c r="Z10" i="4"/>
  <c r="U10" i="4"/>
  <c r="P9" i="4"/>
  <c r="P8" i="4"/>
  <c r="P6" i="4"/>
  <c r="AO5" i="4"/>
  <c r="AJ5" i="4"/>
  <c r="AE5" i="4"/>
  <c r="Z5" i="4"/>
  <c r="U5" i="4"/>
  <c r="W43" i="5"/>
  <c r="AC43" i="5" s="1"/>
  <c r="W39" i="5"/>
  <c r="AC39" i="5" s="1"/>
  <c r="Q37" i="5"/>
  <c r="Q38" i="5" s="1"/>
  <c r="Q40" i="5" s="1"/>
  <c r="Q44" i="5" s="1"/>
  <c r="Q33" i="5"/>
  <c r="Q29" i="5"/>
  <c r="Q28" i="5"/>
  <c r="Q26" i="5"/>
  <c r="W23" i="5"/>
  <c r="AC23" i="5" s="1"/>
  <c r="Q22" i="5"/>
  <c r="Q21" i="5"/>
  <c r="W19" i="5"/>
  <c r="AC19" i="5" s="1"/>
  <c r="Q14" i="5"/>
  <c r="AO112" i="4" l="1"/>
  <c r="AO113" i="4" s="1"/>
  <c r="U105" i="4"/>
  <c r="U113" i="4" s="1"/>
  <c r="AE105" i="4"/>
  <c r="AO88" i="4"/>
  <c r="P24" i="4"/>
  <c r="W11" i="5" s="1"/>
  <c r="AC11" i="5" s="1"/>
  <c r="AO105" i="4"/>
  <c r="AE96" i="4"/>
  <c r="P28" i="4"/>
  <c r="W13" i="5" s="1"/>
  <c r="AC13" i="5" s="1"/>
  <c r="AJ96" i="4"/>
  <c r="P22" i="4"/>
  <c r="W10" i="5" s="1"/>
  <c r="AC10" i="5" s="1"/>
  <c r="AJ105" i="4"/>
  <c r="AJ113" i="4" s="1"/>
  <c r="P106" i="4"/>
  <c r="W34" i="5" s="1"/>
  <c r="AC34" i="5" s="1"/>
  <c r="U30" i="4"/>
  <c r="P84" i="4"/>
  <c r="U88" i="4"/>
  <c r="U96" i="4" s="1"/>
  <c r="AO30" i="4"/>
  <c r="P19" i="4"/>
  <c r="W9" i="5" s="1"/>
  <c r="AC9" i="5" s="1"/>
  <c r="AJ30" i="4"/>
  <c r="P15" i="4"/>
  <c r="W7" i="5" s="1"/>
  <c r="AC7" i="5" s="1"/>
  <c r="P76" i="4"/>
  <c r="W20" i="5" s="1"/>
  <c r="AC20" i="5" s="1"/>
  <c r="P98" i="4"/>
  <c r="W30" i="5" s="1"/>
  <c r="AC30" i="5" s="1"/>
  <c r="Z105" i="4"/>
  <c r="Z113" i="4" s="1"/>
  <c r="P103" i="4"/>
  <c r="W32" i="5" s="1"/>
  <c r="AC32" i="5" s="1"/>
  <c r="AO78" i="4"/>
  <c r="P10" i="4"/>
  <c r="W6" i="5" s="1"/>
  <c r="AC6" i="5" s="1"/>
  <c r="AJ78" i="4"/>
  <c r="AJ79" i="4" s="1"/>
  <c r="AJ116" i="4" s="1"/>
  <c r="AJ120" i="4" s="1"/>
  <c r="AE113" i="4"/>
  <c r="P57" i="4"/>
  <c r="W17" i="5" s="1"/>
  <c r="AC17" i="5" s="1"/>
  <c r="AE78" i="4"/>
  <c r="AE30" i="4"/>
  <c r="W35" i="5"/>
  <c r="AC35" i="5" s="1"/>
  <c r="P100" i="4"/>
  <c r="P38" i="4"/>
  <c r="W16" i="5" s="1"/>
  <c r="Z78" i="4"/>
  <c r="Z30" i="4"/>
  <c r="P5" i="4"/>
  <c r="W5" i="5" s="1"/>
  <c r="AC5" i="5" s="1"/>
  <c r="W27" i="5"/>
  <c r="P31" i="4"/>
  <c r="W15" i="5" s="1"/>
  <c r="AC15" i="5" s="1"/>
  <c r="AO96" i="4"/>
  <c r="Z96" i="4"/>
  <c r="U78" i="4"/>
  <c r="W8" i="5"/>
  <c r="AO79" i="4" l="1"/>
  <c r="AO116" i="4" s="1"/>
  <c r="AO120" i="4" s="1"/>
  <c r="P112" i="4"/>
  <c r="W24" i="5"/>
  <c r="P88" i="4"/>
  <c r="P96" i="4" s="1"/>
  <c r="AE79" i="4"/>
  <c r="AE116" i="4" s="1"/>
  <c r="AE120" i="4" s="1"/>
  <c r="W37" i="5"/>
  <c r="AC37" i="5" s="1"/>
  <c r="W31" i="5"/>
  <c r="P105" i="4"/>
  <c r="P113" i="4" s="1"/>
  <c r="Z79" i="4"/>
  <c r="Z116" i="4" s="1"/>
  <c r="Z120" i="4" s="1"/>
  <c r="P78" i="4"/>
  <c r="P30" i="4"/>
  <c r="AC27" i="5"/>
  <c r="W28" i="5"/>
  <c r="AC28" i="5" s="1"/>
  <c r="U79" i="4"/>
  <c r="U116" i="4" s="1"/>
  <c r="U120" i="4" s="1"/>
  <c r="AC16" i="5"/>
  <c r="W21" i="5"/>
  <c r="AC21" i="5" s="1"/>
  <c r="AC8" i="5"/>
  <c r="W14" i="5"/>
  <c r="AC24" i="5" l="1"/>
  <c r="W26" i="5"/>
  <c r="AC26" i="5" s="1"/>
  <c r="AC31" i="5"/>
  <c r="W33" i="5"/>
  <c r="P79" i="4"/>
  <c r="P116" i="4" s="1"/>
  <c r="P120" i="4" s="1"/>
  <c r="W29" i="5"/>
  <c r="AC29" i="5" s="1"/>
  <c r="W22" i="5"/>
  <c r="AC14" i="5"/>
  <c r="AC33" i="5" l="1"/>
  <c r="W38" i="5"/>
  <c r="AC38" i="5" s="1"/>
  <c r="AC22" i="5"/>
  <c r="W40" i="5" l="1"/>
  <c r="W44" i="5" s="1"/>
  <c r="AC40" i="5" l="1"/>
  <c r="AC44" i="5" s="1"/>
</calcChain>
</file>

<file path=xl/sharedStrings.xml><?xml version="1.0" encoding="utf-8"?>
<sst xmlns="http://schemas.openxmlformats.org/spreadsheetml/2006/main" count="197" uniqueCount="149">
  <si>
    <t>ふじの木園</t>
  </si>
  <si>
    <t xml:space="preserve">  利用者負担金収入</t>
  </si>
  <si>
    <t xml:space="preserve">  受託事業収入</t>
  </si>
  <si>
    <t>経常経費補助金収入</t>
  </si>
  <si>
    <t xml:space="preserve">  経常経費補助金収入</t>
  </si>
  <si>
    <t>寄附金収入</t>
  </si>
  <si>
    <t xml:space="preserve">  寄附金収入</t>
  </si>
  <si>
    <t xml:space="preserve"> </t>
  </si>
  <si>
    <t>雑収入</t>
  </si>
  <si>
    <t xml:space="preserve">  雑収入</t>
  </si>
  <si>
    <t>借入金利息補助金収入</t>
  </si>
  <si>
    <t xml:space="preserve">  借入金利息補助金収入</t>
  </si>
  <si>
    <t>受取利息配当金収入</t>
  </si>
  <si>
    <t xml:space="preserve">  受取利息配当金収入</t>
  </si>
  <si>
    <t>会計単位間繰入金収入</t>
  </si>
  <si>
    <t xml:space="preserve">  会計単位間繰入金収入</t>
  </si>
  <si>
    <t>経理区分間繰入金収入</t>
  </si>
  <si>
    <t xml:space="preserve">  経理区分間繰入金収入</t>
  </si>
  <si>
    <t>人件費支出</t>
  </si>
  <si>
    <t xml:space="preserve">  職員俸給</t>
  </si>
  <si>
    <t xml:space="preserve">  職員諸手当</t>
  </si>
  <si>
    <t xml:space="preserve">  非常勤職員給与</t>
  </si>
  <si>
    <t xml:space="preserve">  退職共済掛金</t>
  </si>
  <si>
    <t xml:space="preserve">  法定福利費</t>
  </si>
  <si>
    <t>事務費支出</t>
  </si>
  <si>
    <t xml:space="preserve">  福利厚生費</t>
  </si>
  <si>
    <t xml:space="preserve">  旅費交通費</t>
  </si>
  <si>
    <t xml:space="preserve">  研修費</t>
  </si>
  <si>
    <t xml:space="preserve">  印刷製本費</t>
  </si>
  <si>
    <t xml:space="preserve">  修繕費</t>
  </si>
  <si>
    <t xml:space="preserve">  通信運搬費</t>
  </si>
  <si>
    <t xml:space="preserve">  会議費</t>
  </si>
  <si>
    <t xml:space="preserve">  広報費</t>
  </si>
  <si>
    <t xml:space="preserve">  業務委託費</t>
  </si>
  <si>
    <t xml:space="preserve">  手数料</t>
  </si>
  <si>
    <t xml:space="preserve">  損害保険料</t>
  </si>
  <si>
    <t xml:space="preserve">  租税公課</t>
  </si>
  <si>
    <t>事業費支出</t>
  </si>
  <si>
    <t xml:space="preserve">  給食費</t>
  </si>
  <si>
    <t xml:space="preserve">  保健衛生費</t>
  </si>
  <si>
    <t xml:space="preserve">  教養娯楽費</t>
  </si>
  <si>
    <t xml:space="preserve">  日用品費</t>
  </si>
  <si>
    <t xml:space="preserve">  指導訓練費</t>
  </si>
  <si>
    <t>借入金利息支出</t>
  </si>
  <si>
    <t xml:space="preserve">  借入金利息支出</t>
  </si>
  <si>
    <t>経理区分間繰入金支出</t>
  </si>
  <si>
    <t xml:space="preserve">  経理区分間繰入金支出</t>
  </si>
  <si>
    <t>施設整備等収入計(4)</t>
  </si>
  <si>
    <t>固定資産取得支出</t>
  </si>
  <si>
    <t>施設整備等支出計(5)</t>
  </si>
  <si>
    <t>借入金元金償還補助金収入</t>
  </si>
  <si>
    <t xml:space="preserve">  借入金元金償還補助金収入</t>
  </si>
  <si>
    <t>借入金元金償還金支出</t>
  </si>
  <si>
    <t xml:space="preserve">  設備資金借入金元金償還金支出</t>
  </si>
  <si>
    <t>前期末支払資金残高(12)</t>
  </si>
  <si>
    <t>当期末支払資金残高(11)+(12)</t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</si>
  <si>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</si>
  <si>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（単位　円）</t>
    <rPh sb="1" eb="3">
      <t>タンイ</t>
    </rPh>
    <rPh sb="4" eb="5">
      <t>エン</t>
    </rPh>
    <phoneticPr fontId="2"/>
  </si>
  <si>
    <t>収入</t>
    <rPh sb="0" eb="2">
      <t>シュウニュウ</t>
    </rPh>
    <phoneticPr fontId="2"/>
  </si>
  <si>
    <t>収　　　　　入</t>
    <rPh sb="0" eb="1">
      <t>オサム</t>
    </rPh>
    <rPh sb="6" eb="7">
      <t>イリ</t>
    </rPh>
    <phoneticPr fontId="2"/>
  </si>
  <si>
    <t>福　祉　・　経　常　活　動　に　よ　る　収　支</t>
    <rPh sb="0" eb="1">
      <t>フク</t>
    </rPh>
    <rPh sb="2" eb="3">
      <t>シ</t>
    </rPh>
    <rPh sb="6" eb="7">
      <t>キョウ</t>
    </rPh>
    <rPh sb="8" eb="9">
      <t>ツネ</t>
    </rPh>
    <rPh sb="10" eb="11">
      <t>カツ</t>
    </rPh>
    <rPh sb="12" eb="13">
      <t>ドウ</t>
    </rPh>
    <rPh sb="20" eb="21">
      <t>オサム</t>
    </rPh>
    <rPh sb="22" eb="23">
      <t>ササ</t>
    </rPh>
    <phoneticPr fontId="2"/>
  </si>
  <si>
    <t>支　　　　　出</t>
    <rPh sb="0" eb="1">
      <t>ササ</t>
    </rPh>
    <rPh sb="6" eb="7">
      <t>デ</t>
    </rPh>
    <phoneticPr fontId="2"/>
  </si>
  <si>
    <t>　福祉・経常活動資金収支差額</t>
    <rPh sb="1" eb="3">
      <t>フクシ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</si>
  <si>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</si>
  <si>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財務活動による収支</t>
    <rPh sb="0" eb="2">
      <t>ザイム</t>
    </rPh>
    <rPh sb="2" eb="4">
      <t>カツドウ</t>
    </rPh>
    <rPh sb="7" eb="9">
      <t>シュウシ</t>
    </rPh>
    <phoneticPr fontId="2"/>
  </si>
  <si>
    <t>財務活動支出計(8)</t>
    <rPh sb="2" eb="4">
      <t>カツドウ</t>
    </rPh>
    <phoneticPr fontId="2"/>
  </si>
  <si>
    <t>支　出</t>
    <rPh sb="0" eb="1">
      <t>ササ</t>
    </rPh>
    <rPh sb="2" eb="3">
      <t>デ</t>
    </rPh>
    <phoneticPr fontId="2"/>
  </si>
  <si>
    <t>　 　予備費（10）</t>
    <rPh sb="3" eb="6">
      <t>ヨビヒ</t>
    </rPh>
    <phoneticPr fontId="2"/>
  </si>
  <si>
    <t>施設整備等資金収支差額(6)=(4)-(5)</t>
  </si>
  <si>
    <t>財務活動資金収支差額 (9)=(7)-(8)</t>
  </si>
  <si>
    <t>勘　　定　　科　　目</t>
    <rPh sb="0" eb="1">
      <t>カン</t>
    </rPh>
    <rPh sb="3" eb="4">
      <t>サダム</t>
    </rPh>
    <rPh sb="6" eb="7">
      <t>カ</t>
    </rPh>
    <rPh sb="9" eb="10">
      <t>メ</t>
    </rPh>
    <phoneticPr fontId="2"/>
  </si>
  <si>
    <t>予　算　額</t>
    <rPh sb="4" eb="5">
      <t>ガク</t>
    </rPh>
    <phoneticPr fontId="2"/>
  </si>
  <si>
    <t>決　算　額</t>
    <rPh sb="4" eb="5">
      <t>ガク</t>
    </rPh>
    <phoneticPr fontId="2"/>
  </si>
  <si>
    <t>差　　異</t>
    <phoneticPr fontId="2"/>
  </si>
  <si>
    <t>収　　入</t>
    <rPh sb="0" eb="1">
      <t>オサム</t>
    </rPh>
    <rPh sb="3" eb="4">
      <t>イリ</t>
    </rPh>
    <phoneticPr fontId="2"/>
  </si>
  <si>
    <t>支出</t>
    <rPh sb="0" eb="2">
      <t>シシュツ</t>
    </rPh>
    <phoneticPr fontId="2"/>
  </si>
  <si>
    <t>支　　出</t>
    <rPh sb="0" eb="1">
      <t>ササ</t>
    </rPh>
    <rPh sb="3" eb="4">
      <t>デ</t>
    </rPh>
    <phoneticPr fontId="2"/>
  </si>
  <si>
    <t>福祉・経常活動による収支</t>
    <rPh sb="0" eb="2">
      <t>フクシ</t>
    </rPh>
    <rPh sb="3" eb="5">
      <t>ケイジョウ</t>
    </rPh>
    <rPh sb="5" eb="7">
      <t>カツドウ</t>
    </rPh>
    <rPh sb="10" eb="12">
      <t>シュウシ</t>
    </rPh>
    <phoneticPr fontId="2"/>
  </si>
  <si>
    <t>当期資金収支差額合計</t>
    <phoneticPr fontId="2"/>
  </si>
  <si>
    <t>(11)=(3)+(6)+(9)-(10)</t>
  </si>
  <si>
    <t>財務活動収入計(7)</t>
    <rPh sb="2" eb="4">
      <t>カツドウ</t>
    </rPh>
    <phoneticPr fontId="2"/>
  </si>
  <si>
    <t>福祉・経常活動資金収支差額(3)=(1)-(2)</t>
    <rPh sb="0" eb="2">
      <t>フクシ</t>
    </rPh>
    <phoneticPr fontId="2"/>
  </si>
  <si>
    <t>福祉・経常収入計(1)</t>
    <rPh sb="0" eb="2">
      <t>フクシ</t>
    </rPh>
    <rPh sb="5" eb="7">
      <t>シュウニュウ</t>
    </rPh>
    <phoneticPr fontId="2"/>
  </si>
  <si>
    <t>福祉・経常支出計(2)</t>
    <rPh sb="0" eb="2">
      <t>フクシ</t>
    </rPh>
    <rPh sb="5" eb="7">
      <t>シシュツ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</si>
  <si>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</si>
  <si>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</si>
  <si>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 xml:space="preserve">  退職共済預け金返還金収入</t>
    <rPh sb="2" eb="4">
      <t>タイショク</t>
    </rPh>
    <rPh sb="4" eb="6">
      <t>キョウサイ</t>
    </rPh>
    <rPh sb="6" eb="7">
      <t>アズ</t>
    </rPh>
    <rPh sb="8" eb="9">
      <t>キン</t>
    </rPh>
    <rPh sb="9" eb="11">
      <t>ヘンカン</t>
    </rPh>
    <rPh sb="11" eb="12">
      <t>キン</t>
    </rPh>
    <rPh sb="12" eb="14">
      <t>シュウニュウ</t>
    </rPh>
    <phoneticPr fontId="2"/>
  </si>
  <si>
    <t>　退職金</t>
    <rPh sb="1" eb="4">
      <t>タイショクキン</t>
    </rPh>
    <phoneticPr fontId="2"/>
  </si>
  <si>
    <t>　器具及び備品取得支出</t>
    <rPh sb="1" eb="3">
      <t>キグ</t>
    </rPh>
    <rPh sb="3" eb="4">
      <t>オヨ</t>
    </rPh>
    <rPh sb="5" eb="7">
      <t>ビヒン</t>
    </rPh>
    <rPh sb="7" eb="9">
      <t>シュトク</t>
    </rPh>
    <rPh sb="9" eb="11">
      <t>シシュツ</t>
    </rPh>
    <phoneticPr fontId="2"/>
  </si>
  <si>
    <t>予備費（10)</t>
    <rPh sb="0" eb="3">
      <t>ヨビヒ</t>
    </rPh>
    <phoneticPr fontId="2"/>
  </si>
  <si>
    <t>積立預金積立支出</t>
    <rPh sb="4" eb="6">
      <t>ツミタテ</t>
    </rPh>
    <phoneticPr fontId="2"/>
  </si>
  <si>
    <t xml:space="preserve">  施設整備等積立預金積立支出</t>
    <rPh sb="2" eb="4">
      <t>シセツ</t>
    </rPh>
    <rPh sb="4" eb="7">
      <t>セイビトウ</t>
    </rPh>
    <rPh sb="11" eb="13">
      <t>ツミタテ</t>
    </rPh>
    <phoneticPr fontId="2"/>
  </si>
  <si>
    <t>自立支援費等収入</t>
    <rPh sb="0" eb="2">
      <t>ジリツ</t>
    </rPh>
    <rPh sb="2" eb="4">
      <t>シエン</t>
    </rPh>
    <rPh sb="4" eb="6">
      <t>ヒトウ</t>
    </rPh>
    <rPh sb="6" eb="8">
      <t>シュウニュウ</t>
    </rPh>
    <phoneticPr fontId="2"/>
  </si>
  <si>
    <t>　介護給付費収入</t>
    <rPh sb="1" eb="3">
      <t>カイゴ</t>
    </rPh>
    <rPh sb="3" eb="5">
      <t>キュウフ</t>
    </rPh>
    <rPh sb="5" eb="6">
      <t>ヒ</t>
    </rPh>
    <rPh sb="6" eb="8">
      <t>シュウニュウ</t>
    </rPh>
    <phoneticPr fontId="2"/>
  </si>
  <si>
    <t>　特定障害者特別給付費収入</t>
    <rPh sb="1" eb="2">
      <t>トク</t>
    </rPh>
    <rPh sb="2" eb="3">
      <t>テイ</t>
    </rPh>
    <rPh sb="3" eb="6">
      <t>ショウガイシャ</t>
    </rPh>
    <rPh sb="6" eb="8">
      <t>トクベツ</t>
    </rPh>
    <rPh sb="8" eb="10">
      <t>キュウフ</t>
    </rPh>
    <rPh sb="10" eb="11">
      <t>ヒ</t>
    </rPh>
    <rPh sb="11" eb="13">
      <t>シュウニュウ</t>
    </rPh>
    <phoneticPr fontId="2"/>
  </si>
  <si>
    <t>補助事業等収入</t>
    <rPh sb="0" eb="2">
      <t>ホジョ</t>
    </rPh>
    <rPh sb="2" eb="5">
      <t>ジギョウトウ</t>
    </rPh>
    <rPh sb="5" eb="7">
      <t>シュウニュウ</t>
    </rPh>
    <phoneticPr fontId="2"/>
  </si>
  <si>
    <t>　補助事業収入</t>
    <rPh sb="1" eb="3">
      <t>ホジョ</t>
    </rPh>
    <rPh sb="3" eb="5">
      <t>ジギョウ</t>
    </rPh>
    <rPh sb="5" eb="7">
      <t>シュウニュウ</t>
    </rPh>
    <phoneticPr fontId="2"/>
  </si>
  <si>
    <t>　利用者負担金収入</t>
    <rPh sb="1" eb="4">
      <t>リヨウシャ</t>
    </rPh>
    <rPh sb="4" eb="7">
      <t>フタンキン</t>
    </rPh>
    <rPh sb="7" eb="9">
      <t>シュウニュウ</t>
    </rPh>
    <phoneticPr fontId="2"/>
  </si>
  <si>
    <t>　その他の補助金等収入</t>
    <rPh sb="3" eb="4">
      <t>タ</t>
    </rPh>
    <rPh sb="5" eb="8">
      <t>ホジョキン</t>
    </rPh>
    <rPh sb="8" eb="9">
      <t>トウ</t>
    </rPh>
    <rPh sb="9" eb="11">
      <t>シュウニュウ</t>
    </rPh>
    <phoneticPr fontId="2"/>
  </si>
  <si>
    <t>　施設整備等寄附金収入</t>
    <rPh sb="1" eb="3">
      <t>シセツ</t>
    </rPh>
    <rPh sb="3" eb="5">
      <t>セイビ</t>
    </rPh>
    <rPh sb="5" eb="6">
      <t>トウ</t>
    </rPh>
    <rPh sb="6" eb="9">
      <t>キフキン</t>
    </rPh>
    <rPh sb="9" eb="11">
      <t>シュウニュウ</t>
    </rPh>
    <phoneticPr fontId="2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</si>
  <si>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8">
      <t>ゲントウ</t>
    </rPh>
    <rPh sb="11" eb="13">
      <t>シキン</t>
    </rPh>
    <rPh sb="13" eb="16">
      <t>ゲンショウガク</t>
    </rPh>
    <rPh sb="16" eb="17">
      <t>トウ</t>
    </rPh>
    <phoneticPr fontId="2"/>
  </si>
  <si>
    <t>　徴収不能額</t>
    <rPh sb="1" eb="3">
      <t>チョウシュウ</t>
    </rPh>
    <rPh sb="3" eb="5">
      <t>フノウ</t>
    </rPh>
    <rPh sb="5" eb="6">
      <t>ガク</t>
    </rPh>
    <phoneticPr fontId="2"/>
  </si>
  <si>
    <t>福祉・経常活動による収支</t>
    <rPh sb="0" eb="1">
      <t>フク</t>
    </rPh>
    <rPh sb="1" eb="2">
      <t>シ</t>
    </rPh>
    <rPh sb="3" eb="4">
      <t>キョウ</t>
    </rPh>
    <rPh sb="4" eb="5">
      <t>ツネ</t>
    </rPh>
    <rPh sb="5" eb="6">
      <t>カツ</t>
    </rPh>
    <rPh sb="6" eb="7">
      <t>ドウ</t>
    </rPh>
    <rPh sb="10" eb="11">
      <t>オサム</t>
    </rPh>
    <rPh sb="11" eb="12">
      <t>ササ</t>
    </rPh>
    <phoneticPr fontId="2"/>
  </si>
  <si>
    <t>収　入</t>
    <rPh sb="0" eb="1">
      <t>オサム</t>
    </rPh>
    <rPh sb="2" eb="3">
      <t>イリ</t>
    </rPh>
    <phoneticPr fontId="2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</si>
  <si>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</si>
  <si>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</si>
  <si>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8">
      <t>ゲントウ</t>
    </rPh>
    <rPh sb="11" eb="13">
      <t>シキン</t>
    </rPh>
    <rPh sb="13" eb="17">
      <t>ゲンショウガクトウ</t>
    </rPh>
    <phoneticPr fontId="2"/>
  </si>
  <si>
    <t>会計単位間繰入金支出</t>
    <rPh sb="0" eb="2">
      <t>カイケイ</t>
    </rPh>
    <rPh sb="2" eb="4">
      <t>タンイ</t>
    </rPh>
    <phoneticPr fontId="2"/>
  </si>
  <si>
    <t xml:space="preserve">  会計単位間繰入金支出</t>
    <rPh sb="2" eb="4">
      <t>カイケイ</t>
    </rPh>
    <rPh sb="4" eb="6">
      <t>タンイ</t>
    </rPh>
    <phoneticPr fontId="2"/>
  </si>
  <si>
    <t>会計単位間繰入金支出</t>
    <rPh sb="0" eb="2">
      <t>カイケイ</t>
    </rPh>
    <rPh sb="2" eb="4">
      <t>タンイ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</si>
  <si>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ときわ作業所</t>
    <rPh sb="3" eb="5">
      <t>サギョウ</t>
    </rPh>
    <rPh sb="5" eb="6">
      <t>ジョ</t>
    </rPh>
    <phoneticPr fontId="2"/>
  </si>
  <si>
    <t>小規模
授産施設</t>
    <rPh sb="0" eb="3">
      <t>ショウキボ</t>
    </rPh>
    <rPh sb="4" eb="6">
      <t>ジュサン</t>
    </rPh>
    <rPh sb="6" eb="8">
      <t>シセツ</t>
    </rPh>
    <phoneticPr fontId="2"/>
  </si>
  <si>
    <t>デイサービス
施設あゆみ</t>
    <phoneticPr fontId="2"/>
  </si>
  <si>
    <t xml:space="preserve">  消耗品費</t>
    <phoneticPr fontId="2"/>
  </si>
  <si>
    <t xml:space="preserve">  器具什器費</t>
    <phoneticPr fontId="2"/>
  </si>
  <si>
    <t xml:space="preserve">  水道光熱費</t>
    <phoneticPr fontId="2"/>
  </si>
  <si>
    <t xml:space="preserve">  燃料費</t>
    <phoneticPr fontId="2"/>
  </si>
  <si>
    <t xml:space="preserve">  賃借料</t>
    <phoneticPr fontId="2"/>
  </si>
  <si>
    <t xml:space="preserve">  雑費</t>
    <phoneticPr fontId="2"/>
  </si>
  <si>
    <t xml:space="preserve">  水道光熱費</t>
    <phoneticPr fontId="2"/>
  </si>
  <si>
    <t xml:space="preserve">  消耗品費</t>
    <phoneticPr fontId="2"/>
  </si>
  <si>
    <t xml:space="preserve">  器具什器費</t>
    <phoneticPr fontId="2"/>
  </si>
  <si>
    <t xml:space="preserve">  修繕費</t>
    <phoneticPr fontId="2"/>
  </si>
  <si>
    <t>　(3)=(1)-(2)</t>
    <phoneticPr fontId="2"/>
  </si>
  <si>
    <t>施設整備等資金収支差額</t>
    <phoneticPr fontId="2"/>
  </si>
  <si>
    <t>　(6)=(4)-(5)</t>
    <phoneticPr fontId="2"/>
  </si>
  <si>
    <t xml:space="preserve">財務活動資金収支差額 </t>
    <phoneticPr fontId="2"/>
  </si>
  <si>
    <t>　(9)=(7)-(8)</t>
    <phoneticPr fontId="2"/>
  </si>
  <si>
    <t>当期資金収支差額合計</t>
    <phoneticPr fontId="2"/>
  </si>
  <si>
    <t>　(11)=(3)+(6)+(9)-(10)</t>
    <phoneticPr fontId="2"/>
  </si>
  <si>
    <t xml:space="preserve"> 合  計</t>
    <phoneticPr fontId="2"/>
  </si>
  <si>
    <t>本　　部</t>
    <phoneticPr fontId="2"/>
  </si>
  <si>
    <t xml:space="preserve">  生産活動収入</t>
    <rPh sb="2" eb="4">
      <t>セイサン</t>
    </rPh>
    <rPh sb="4" eb="6">
      <t>カツドウ</t>
    </rPh>
    <rPh sb="6" eb="8">
      <t>シュウニュウ</t>
    </rPh>
    <phoneticPr fontId="2"/>
  </si>
  <si>
    <t>　生産活動費</t>
    <rPh sb="1" eb="3">
      <t>セイサン</t>
    </rPh>
    <rPh sb="3" eb="5">
      <t>カツドウ</t>
    </rPh>
    <rPh sb="5" eb="6">
      <t>ヒ</t>
    </rPh>
    <phoneticPr fontId="2"/>
  </si>
  <si>
    <t>　利用者工賃</t>
    <rPh sb="1" eb="4">
      <t>リヨウシャ</t>
    </rPh>
    <rPh sb="4" eb="6">
      <t>コウチン</t>
    </rPh>
    <phoneticPr fontId="2"/>
  </si>
  <si>
    <t>平成25年度　資金収支計算書（一般会計）</t>
    <rPh sb="0" eb="2">
      <t>ヘイセイ</t>
    </rPh>
    <rPh sb="4" eb="6">
      <t>ネンド</t>
    </rPh>
    <rPh sb="7" eb="9">
      <t>シキン</t>
    </rPh>
    <rPh sb="9" eb="11">
      <t>シュウシ</t>
    </rPh>
    <rPh sb="11" eb="14">
      <t>ケイサンショ</t>
    </rPh>
    <rPh sb="15" eb="17">
      <t>イッパン</t>
    </rPh>
    <rPh sb="17" eb="19">
      <t>カイケイ</t>
    </rPh>
    <phoneticPr fontId="2"/>
  </si>
  <si>
    <t>（自）：平成25年04月01日（至）：平成26年03月31日</t>
    <rPh sb="1" eb="2">
      <t>ジ</t>
    </rPh>
    <rPh sb="4" eb="6">
      <t>ヘイセイ</t>
    </rPh>
    <rPh sb="8" eb="9">
      <t>ネン</t>
    </rPh>
    <rPh sb="11" eb="12">
      <t>ツキ</t>
    </rPh>
    <rPh sb="14" eb="15">
      <t>ニチ</t>
    </rPh>
    <rPh sb="16" eb="17">
      <t>イタ</t>
    </rPh>
    <rPh sb="19" eb="21">
      <t>ヘイセイ</t>
    </rPh>
    <rPh sb="23" eb="24">
      <t>ネン</t>
    </rPh>
    <rPh sb="26" eb="27">
      <t>ツキ</t>
    </rPh>
    <rPh sb="29" eb="30">
      <t>ニチ</t>
    </rPh>
    <phoneticPr fontId="2"/>
  </si>
  <si>
    <t>平成25年度　資金収支決算内訳書（一般会計）</t>
    <rPh sb="0" eb="2">
      <t>ヘイセイ</t>
    </rPh>
    <rPh sb="4" eb="6">
      <t>ネンド</t>
    </rPh>
    <rPh sb="7" eb="9">
      <t>シキン</t>
    </rPh>
    <rPh sb="9" eb="11">
      <t>シュウシ</t>
    </rPh>
    <rPh sb="11" eb="13">
      <t>ケッサン</t>
    </rPh>
    <rPh sb="13" eb="16">
      <t>ウチワケショ</t>
    </rPh>
    <rPh sb="17" eb="19">
      <t>イッパン</t>
    </rPh>
    <rPh sb="19" eb="21">
      <t>カイケイ</t>
    </rPh>
    <phoneticPr fontId="2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</si>
  <si>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2"/>
  </si>
  <si>
    <t>　移行時特別積立預金取崩収入</t>
    <rPh sb="1" eb="4">
      <t>イコウジ</t>
    </rPh>
    <rPh sb="4" eb="6">
      <t>トクベツ</t>
    </rPh>
    <rPh sb="6" eb="8">
      <t>ツミタテ</t>
    </rPh>
    <rPh sb="8" eb="10">
      <t>ヨキン</t>
    </rPh>
    <rPh sb="10" eb="12">
      <t>トリクズシ</t>
    </rPh>
    <rPh sb="12" eb="14">
      <t>シュウニュウ</t>
    </rPh>
    <phoneticPr fontId="2"/>
  </si>
  <si>
    <t>　施設整備等積立預金取崩収入</t>
    <rPh sb="1" eb="3">
      <t>シセツ</t>
    </rPh>
    <rPh sb="3" eb="5">
      <t>セイビ</t>
    </rPh>
    <rPh sb="5" eb="6">
      <t>トウ</t>
    </rPh>
    <rPh sb="6" eb="8">
      <t>ツミタテ</t>
    </rPh>
    <rPh sb="8" eb="10">
      <t>ヨキン</t>
    </rPh>
    <rPh sb="10" eb="12">
      <t>トリクズシ</t>
    </rPh>
    <rPh sb="12" eb="14">
      <t>シュウニュウ</t>
    </rPh>
    <phoneticPr fontId="2"/>
  </si>
  <si>
    <t>　設備整備補助金収入(都道府県)</t>
    <rPh sb="1" eb="3">
      <t>セツビ</t>
    </rPh>
    <rPh sb="3" eb="5">
      <t>セイビ</t>
    </rPh>
    <rPh sb="5" eb="8">
      <t>ホジョキン</t>
    </rPh>
    <rPh sb="8" eb="10">
      <t>シュウニュウ</t>
    </rPh>
    <rPh sb="11" eb="15">
      <t>トドウフケン</t>
    </rPh>
    <phoneticPr fontId="2"/>
  </si>
  <si>
    <t>　設備整備補助金収入(市区町村)</t>
    <rPh sb="1" eb="3">
      <t>セツビ</t>
    </rPh>
    <rPh sb="3" eb="5">
      <t>セイビ</t>
    </rPh>
    <rPh sb="5" eb="8">
      <t>ホジョキン</t>
    </rPh>
    <rPh sb="8" eb="10">
      <t>シュウニュウ</t>
    </rPh>
    <rPh sb="11" eb="13">
      <t>シク</t>
    </rPh>
    <rPh sb="13" eb="15">
      <t>チョウソン</t>
    </rPh>
    <phoneticPr fontId="2"/>
  </si>
  <si>
    <t>　建物付属設備取得支出</t>
    <rPh sb="1" eb="3">
      <t>タテモノ</t>
    </rPh>
    <rPh sb="3" eb="5">
      <t>フゾク</t>
    </rPh>
    <rPh sb="5" eb="7">
      <t>セツビ</t>
    </rPh>
    <rPh sb="7" eb="9">
      <t>シュトク</t>
    </rPh>
    <rPh sb="9" eb="11">
      <t>シシュツ</t>
    </rPh>
    <phoneticPr fontId="2"/>
  </si>
  <si>
    <t>　建設仮勘定取得支出</t>
    <rPh sb="1" eb="3">
      <t>ケンセツ</t>
    </rPh>
    <rPh sb="3" eb="6">
      <t>カリカンジョウ</t>
    </rPh>
    <rPh sb="6" eb="8">
      <t>シュトク</t>
    </rPh>
    <rPh sb="8" eb="10">
      <t>シシュツ</t>
    </rPh>
    <phoneticPr fontId="2"/>
  </si>
  <si>
    <t>　ソフトウェア取得支出</t>
    <rPh sb="7" eb="9">
      <t>シュトク</t>
    </rPh>
    <rPh sb="9" eb="11">
      <t>シシュツ</t>
    </rPh>
    <phoneticPr fontId="2"/>
  </si>
  <si>
    <t>　土地取得支出（基本財産）</t>
    <rPh sb="1" eb="3">
      <t>トチ</t>
    </rPh>
    <rPh sb="3" eb="5">
      <t>シュトク</t>
    </rPh>
    <rPh sb="5" eb="7">
      <t>シシュツ</t>
    </rPh>
    <rPh sb="8" eb="10">
      <t>キホン</t>
    </rPh>
    <rPh sb="10" eb="12">
      <t>ザイサン</t>
    </rPh>
    <phoneticPr fontId="2"/>
  </si>
  <si>
    <t>　サービス利用計画作成費収入</t>
    <rPh sb="5" eb="7">
      <t>リヨウ</t>
    </rPh>
    <rPh sb="7" eb="9">
      <t>ケイカク</t>
    </rPh>
    <rPh sb="9" eb="11">
      <t>サクセイ</t>
    </rPh>
    <rPh sb="11" eb="12">
      <t>ヒ</t>
    </rPh>
    <rPh sb="12" eb="14">
      <t>シュウニュウ</t>
    </rPh>
    <phoneticPr fontId="2"/>
  </si>
  <si>
    <t>　器具及び備品売却収入</t>
    <rPh sb="1" eb="3">
      <t>キグ</t>
    </rPh>
    <rPh sb="3" eb="4">
      <t>オヨ</t>
    </rPh>
    <rPh sb="5" eb="7">
      <t>ビヒン</t>
    </rPh>
    <rPh sb="7" eb="9">
      <t>バイキャク</t>
    </rPh>
    <rPh sb="9" eb="11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</si>
</sst>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5">
    <xf numFmtId="0" fontId="0" fillId="0" borderId="0" xfId="0"/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left" vertical="center" textRotation="255"/>
    </xf>
    <xf numFmtId="176" fontId="4" fillId="0" borderId="4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textRotation="255"/>
    </xf>
    <xf numFmtId="176" fontId="4" fillId="0" borderId="11" xfId="0" applyNumberFormat="1" applyFont="1" applyBorder="1" applyAlignment="1">
      <alignment horizontal="center" vertical="center" textRotation="255"/>
    </xf>
    <xf numFmtId="176" fontId="4" fillId="0" borderId="12" xfId="0" applyNumberFormat="1" applyFont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 textRotation="255" shrinkToFit="1"/>
    </xf>
    <xf numFmtId="176" fontId="7" fillId="0" borderId="11" xfId="0" applyNumberFormat="1" applyFont="1" applyBorder="1" applyAlignment="1">
      <alignment horizontal="center" vertical="center" textRotation="255" shrinkToFit="1"/>
    </xf>
    <xf numFmtId="176" fontId="7" fillId="0" borderId="12" xfId="0" applyNumberFormat="1" applyFont="1" applyBorder="1" applyAlignment="1">
      <alignment horizontal="center" vertical="center" textRotation="255" shrinkToFit="1"/>
    </xf>
    <xf numFmtId="176" fontId="5" fillId="0" borderId="10" xfId="0" applyNumberFormat="1" applyFont="1" applyBorder="1" applyAlignment="1">
      <alignment horizontal="center" vertical="center" textRotation="255" shrinkToFit="1"/>
    </xf>
    <xf numFmtId="176" fontId="5" fillId="0" borderId="11" xfId="0" applyNumberFormat="1" applyFont="1" applyBorder="1" applyAlignment="1">
      <alignment horizontal="center" vertical="center" textRotation="255" shrinkToFit="1"/>
    </xf>
    <xf numFmtId="176" fontId="5" fillId="0" borderId="12" xfId="0" applyNumberFormat="1" applyFont="1" applyBorder="1" applyAlignment="1">
      <alignment horizontal="center" vertical="center" textRotation="255" shrinkToFit="1"/>
    </xf>
    <xf numFmtId="176" fontId="5" fillId="0" borderId="1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 shrinkToFit="1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8" xfId="1" applyNumberFormat="1" applyFont="1" applyBorder="1" applyAlignment="1">
      <alignment horizontal="right" vertical="center" shrinkToFit="1"/>
    </xf>
    <xf numFmtId="176" fontId="5" fillId="0" borderId="9" xfId="1" applyNumberFormat="1" applyFont="1" applyBorder="1" applyAlignment="1">
      <alignment horizontal="right" vertical="center" shrinkToFit="1"/>
    </xf>
    <xf numFmtId="176" fontId="5" fillId="0" borderId="14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11" xfId="0" applyNumberFormat="1" applyFont="1" applyBorder="1" applyAlignment="1">
      <alignment horizontal="center" vertical="center" textRotation="255"/>
    </xf>
    <xf numFmtId="176" fontId="5" fillId="0" borderId="12" xfId="0" applyNumberFormat="1" applyFont="1" applyBorder="1" applyAlignment="1">
      <alignment horizontal="center" vertical="center" textRotation="255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27" xfId="1" applyNumberFormat="1" applyFont="1" applyBorder="1" applyAlignment="1">
      <alignment horizontal="right" vertical="center" shrinkToFit="1"/>
    </xf>
    <xf numFmtId="176" fontId="5" fillId="0" borderId="28" xfId="1" applyNumberFormat="1" applyFont="1" applyBorder="1" applyAlignment="1">
      <alignment horizontal="right" vertical="center" shrinkToFit="1"/>
    </xf>
    <xf numFmtId="176" fontId="5" fillId="0" borderId="25" xfId="1" applyNumberFormat="1" applyFont="1" applyBorder="1" applyAlignment="1">
      <alignment horizontal="right" vertical="center" shrinkToFit="1"/>
    </xf>
    <xf numFmtId="176" fontId="5" fillId="0" borderId="26" xfId="1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13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14" xfId="1" applyNumberFormat="1" applyFont="1" applyFill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center" vertical="distributed" textRotation="255" indent="5"/>
    </xf>
    <xf numFmtId="176" fontId="5" fillId="0" borderId="2" xfId="0" applyNumberFormat="1" applyFont="1" applyBorder="1" applyAlignment="1">
      <alignment horizontal="center" vertical="distributed" textRotation="255" indent="5"/>
    </xf>
    <xf numFmtId="176" fontId="5" fillId="0" borderId="14" xfId="0" applyNumberFormat="1" applyFont="1" applyBorder="1" applyAlignment="1">
      <alignment horizontal="center" vertical="distributed" textRotation="255" indent="5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distributed" textRotation="255" indent="5"/>
    </xf>
    <xf numFmtId="176" fontId="4" fillId="0" borderId="11" xfId="0" applyNumberFormat="1" applyFont="1" applyBorder="1" applyAlignment="1">
      <alignment horizontal="center" vertical="distributed" textRotation="255" indent="5"/>
    </xf>
    <xf numFmtId="176" fontId="4" fillId="0" borderId="12" xfId="0" applyNumberFormat="1" applyFont="1" applyBorder="1" applyAlignment="1">
      <alignment horizontal="center" vertical="distributed" textRotation="255" indent="5"/>
    </xf>
    <xf numFmtId="176" fontId="5" fillId="0" borderId="10" xfId="0" applyNumberFormat="1" applyFont="1" applyBorder="1" applyAlignment="1">
      <alignment horizontal="center" vertical="distributed" textRotation="255" indent="5"/>
    </xf>
    <xf numFmtId="176" fontId="5" fillId="0" borderId="11" xfId="0" applyNumberFormat="1" applyFont="1" applyBorder="1" applyAlignment="1">
      <alignment horizontal="center" vertical="distributed" textRotation="255" indent="5"/>
    </xf>
    <xf numFmtId="176" fontId="5" fillId="0" borderId="12" xfId="0" applyNumberFormat="1" applyFont="1" applyBorder="1" applyAlignment="1">
      <alignment horizontal="center" vertical="distributed" textRotation="255" indent="5"/>
    </xf>
    <xf numFmtId="176" fontId="5" fillId="0" borderId="10" xfId="0" applyNumberFormat="1" applyFont="1" applyBorder="1" applyAlignment="1">
      <alignment horizontal="center" vertical="distributed" textRotation="255" indent="3"/>
    </xf>
    <xf numFmtId="176" fontId="5" fillId="0" borderId="11" xfId="0" applyNumberFormat="1" applyFont="1" applyBorder="1" applyAlignment="1">
      <alignment horizontal="center" vertical="distributed" textRotation="255" indent="3"/>
    </xf>
    <xf numFmtId="176" fontId="5" fillId="0" borderId="12" xfId="0" applyNumberFormat="1" applyFont="1" applyBorder="1" applyAlignment="1">
      <alignment horizontal="center" vertical="distributed" textRotation="255" indent="3"/>
    </xf>
    <xf numFmtId="176" fontId="4" fillId="0" borderId="10" xfId="0" applyNumberFormat="1" applyFont="1" applyBorder="1" applyAlignment="1">
      <alignment horizontal="center" vertical="distributed" textRotation="255" indent="3"/>
    </xf>
    <xf numFmtId="176" fontId="4" fillId="0" borderId="11" xfId="0" applyNumberFormat="1" applyFont="1" applyBorder="1" applyAlignment="1">
      <alignment horizontal="center" vertical="distributed" textRotation="255" indent="3"/>
    </xf>
    <xf numFmtId="176" fontId="4" fillId="0" borderId="12" xfId="0" applyNumberFormat="1" applyFont="1" applyBorder="1" applyAlignment="1">
      <alignment horizontal="center" vertical="distributed" textRotation="255" indent="3"/>
    </xf>
    <xf numFmtId="176" fontId="7" fillId="0" borderId="27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workbookViewId="0">
      <selection activeCell="AJ19" sqref="AJ19"/>
    </sheetView>
  </sheetViews>
  <sheetFormatPr defaultRowHeight="13.5" customHeight="1"/>
  <cols>
    <col min="1" max="4" width="2.625" style="3" customWidth="1"/>
    <col min="5" max="5" width="2.75" style="3" customWidth="1"/>
    <col min="6" max="16" width="2.625" style="3" customWidth="1"/>
    <col min="17" max="20" width="2.5" style="3" customWidth="1"/>
    <col min="21" max="34" width="2.5" style="19" customWidth="1"/>
    <col min="35" max="16384" width="9" style="3"/>
  </cols>
  <sheetData>
    <row r="1" spans="1:37" ht="18" customHeight="1">
      <c r="A1" s="42" t="s">
        <v>135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18"/>
      <c r="AJ1" s="18"/>
      <c r="AK1" s="18"/>
    </row>
    <row r="2" spans="1:37" ht="13.5" customHeight="1">
      <c r="A2" s="43" t="s">
        <v>136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17"/>
      <c r="AJ2" s="17"/>
      <c r="AK2" s="17"/>
    </row>
    <row r="3" spans="1:37" ht="13.5" customHeight="1">
      <c r="A3" s="3" t="s">
        <v>56</v>
      </c>
      <c r="T3" s="19"/>
      <c r="AE3" s="77" t="s">
        <v>57</v>
      </c>
      <c r="AF3" s="77"/>
      <c r="AG3" s="77"/>
      <c r="AH3" s="77"/>
      <c r="AI3" s="17"/>
      <c r="AJ3" s="17"/>
      <c r="AK3" s="17"/>
    </row>
    <row r="4" spans="1:37" ht="19.899999999999999" customHeight="1">
      <c r="A4" s="62" t="s">
        <v>70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5" t="s">
        <v>71</v>
      </c>
      <c r="R4" s="66"/>
      <c r="S4" s="66"/>
      <c r="T4" s="66"/>
      <c r="U4" s="66"/>
      <c r="V4" s="67"/>
      <c r="W4" s="62" t="s">
        <v>72</v>
      </c>
      <c r="X4" s="63"/>
      <c r="Y4" s="63"/>
      <c r="Z4" s="63"/>
      <c r="AA4" s="63"/>
      <c r="AB4" s="64"/>
      <c r="AC4" s="62" t="s">
        <v>73</v>
      </c>
      <c r="AD4" s="63"/>
      <c r="AE4" s="63"/>
      <c r="AF4" s="63"/>
      <c r="AG4" s="63"/>
      <c r="AH4" s="64"/>
    </row>
    <row r="5" spans="1:37" ht="13.5" customHeight="1">
      <c r="A5" s="44" t="s">
        <v>77</v>
      </c>
      <c r="B5" s="44" t="s">
        <v>74</v>
      </c>
      <c r="C5" s="4" t="s">
        <v>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8">
        <v>305039000</v>
      </c>
      <c r="R5" s="69"/>
      <c r="S5" s="69"/>
      <c r="T5" s="69"/>
      <c r="U5" s="69"/>
      <c r="V5" s="70"/>
      <c r="W5" s="59">
        <f>'決算内訳書（一般）'!P5</f>
        <v>282538622</v>
      </c>
      <c r="X5" s="60"/>
      <c r="Y5" s="60"/>
      <c r="Z5" s="60"/>
      <c r="AA5" s="60"/>
      <c r="AB5" s="61"/>
      <c r="AC5" s="59">
        <f>Q5-W5</f>
        <v>22500378</v>
      </c>
      <c r="AD5" s="60"/>
      <c r="AE5" s="60"/>
      <c r="AF5" s="60"/>
      <c r="AG5" s="60"/>
      <c r="AH5" s="61"/>
    </row>
    <row r="6" spans="1:37" ht="13.5" customHeight="1">
      <c r="A6" s="45"/>
      <c r="B6" s="45"/>
      <c r="C6" s="4" t="s">
        <v>95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8">
        <v>57491000</v>
      </c>
      <c r="R6" s="69"/>
      <c r="S6" s="69"/>
      <c r="T6" s="69"/>
      <c r="U6" s="69"/>
      <c r="V6" s="70"/>
      <c r="W6" s="59">
        <f>'決算内訳書（一般）'!P10</f>
        <v>52076571</v>
      </c>
      <c r="X6" s="60"/>
      <c r="Y6" s="60"/>
      <c r="Z6" s="60"/>
      <c r="AA6" s="60"/>
      <c r="AB6" s="61"/>
      <c r="AC6" s="59">
        <f t="shared" ref="AC6:AC13" si="0">Q6-W6</f>
        <v>5414429</v>
      </c>
      <c r="AD6" s="60"/>
      <c r="AE6" s="60"/>
      <c r="AF6" s="60"/>
      <c r="AG6" s="60"/>
      <c r="AH6" s="61"/>
    </row>
    <row r="7" spans="1:37" ht="13.5" customHeight="1">
      <c r="A7" s="45"/>
      <c r="B7" s="45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8">
        <v>1827000</v>
      </c>
      <c r="R7" s="69"/>
      <c r="S7" s="69"/>
      <c r="T7" s="69"/>
      <c r="U7" s="69"/>
      <c r="V7" s="70"/>
      <c r="W7" s="59">
        <f>'決算内訳書（一般）'!P15</f>
        <v>1906000</v>
      </c>
      <c r="X7" s="60"/>
      <c r="Y7" s="60"/>
      <c r="Z7" s="60"/>
      <c r="AA7" s="60"/>
      <c r="AB7" s="61"/>
      <c r="AC7" s="59">
        <f t="shared" si="0"/>
        <v>-79000</v>
      </c>
      <c r="AD7" s="60"/>
      <c r="AE7" s="60"/>
      <c r="AF7" s="60"/>
      <c r="AG7" s="60"/>
      <c r="AH7" s="61"/>
    </row>
    <row r="8" spans="1:37" ht="13.5" customHeight="1">
      <c r="A8" s="45"/>
      <c r="B8" s="45"/>
      <c r="C8" s="4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8">
        <v>24355000</v>
      </c>
      <c r="R8" s="69"/>
      <c r="S8" s="69"/>
      <c r="T8" s="69"/>
      <c r="U8" s="69"/>
      <c r="V8" s="70"/>
      <c r="W8" s="59">
        <f>'決算内訳書（一般）'!P17</f>
        <v>5183392</v>
      </c>
      <c r="X8" s="60"/>
      <c r="Y8" s="60"/>
      <c r="Z8" s="60"/>
      <c r="AA8" s="60"/>
      <c r="AB8" s="61"/>
      <c r="AC8" s="59">
        <f t="shared" si="0"/>
        <v>19171608</v>
      </c>
      <c r="AD8" s="60"/>
      <c r="AE8" s="60"/>
      <c r="AF8" s="60"/>
      <c r="AG8" s="60"/>
      <c r="AH8" s="61"/>
    </row>
    <row r="9" spans="1:37" ht="13.5" customHeight="1">
      <c r="A9" s="45"/>
      <c r="B9" s="45"/>
      <c r="C9" s="4" t="s">
        <v>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8">
        <v>11559000</v>
      </c>
      <c r="R9" s="69"/>
      <c r="S9" s="69"/>
      <c r="T9" s="69"/>
      <c r="U9" s="69"/>
      <c r="V9" s="70"/>
      <c r="W9" s="59">
        <f>'決算内訳書（一般）'!P19</f>
        <v>10775006</v>
      </c>
      <c r="X9" s="60"/>
      <c r="Y9" s="60"/>
      <c r="Z9" s="60"/>
      <c r="AA9" s="60"/>
      <c r="AB9" s="61"/>
      <c r="AC9" s="59">
        <f t="shared" si="0"/>
        <v>783994</v>
      </c>
      <c r="AD9" s="60"/>
      <c r="AE9" s="60"/>
      <c r="AF9" s="60"/>
      <c r="AG9" s="60"/>
      <c r="AH9" s="61"/>
    </row>
    <row r="10" spans="1:37" ht="13.5" customHeight="1">
      <c r="A10" s="45"/>
      <c r="B10" s="45"/>
      <c r="C10" s="4" t="s">
        <v>10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8">
        <v>494000</v>
      </c>
      <c r="R10" s="69"/>
      <c r="S10" s="69"/>
      <c r="T10" s="69"/>
      <c r="U10" s="69"/>
      <c r="V10" s="70"/>
      <c r="W10" s="59">
        <f>'決算内訳書（一般）'!P22</f>
        <v>494000</v>
      </c>
      <c r="X10" s="60"/>
      <c r="Y10" s="60"/>
      <c r="Z10" s="60"/>
      <c r="AA10" s="60"/>
      <c r="AB10" s="61"/>
      <c r="AC10" s="59">
        <f t="shared" si="0"/>
        <v>0</v>
      </c>
      <c r="AD10" s="60"/>
      <c r="AE10" s="60"/>
      <c r="AF10" s="60"/>
      <c r="AG10" s="60"/>
      <c r="AH10" s="61"/>
    </row>
    <row r="11" spans="1:37" ht="13.5" customHeight="1">
      <c r="A11" s="45"/>
      <c r="B11" s="45"/>
      <c r="C11" s="4" t="s">
        <v>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8">
        <v>28000</v>
      </c>
      <c r="R11" s="69"/>
      <c r="S11" s="69"/>
      <c r="T11" s="69"/>
      <c r="U11" s="69"/>
      <c r="V11" s="70"/>
      <c r="W11" s="59">
        <f>'決算内訳書（一般）'!P24</f>
        <v>11153</v>
      </c>
      <c r="X11" s="60"/>
      <c r="Y11" s="60"/>
      <c r="Z11" s="60"/>
      <c r="AA11" s="60"/>
      <c r="AB11" s="61"/>
      <c r="AC11" s="59">
        <f t="shared" si="0"/>
        <v>16847</v>
      </c>
      <c r="AD11" s="60"/>
      <c r="AE11" s="60"/>
      <c r="AF11" s="60"/>
      <c r="AG11" s="60"/>
      <c r="AH11" s="61"/>
    </row>
    <row r="12" spans="1:37" ht="13.5" customHeight="1">
      <c r="A12" s="45"/>
      <c r="B12" s="45"/>
      <c r="C12" s="4" t="s">
        <v>14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8">
        <v>0</v>
      </c>
      <c r="R12" s="69"/>
      <c r="S12" s="69"/>
      <c r="T12" s="69"/>
      <c r="U12" s="69"/>
      <c r="V12" s="70"/>
      <c r="W12" s="59">
        <f>'決算内訳書（一般）'!P26</f>
        <v>0</v>
      </c>
      <c r="X12" s="60"/>
      <c r="Y12" s="60"/>
      <c r="Z12" s="60"/>
      <c r="AA12" s="60"/>
      <c r="AB12" s="61"/>
      <c r="AC12" s="59">
        <f t="shared" si="0"/>
        <v>0</v>
      </c>
      <c r="AD12" s="60"/>
      <c r="AE12" s="60"/>
      <c r="AF12" s="60"/>
      <c r="AG12" s="60"/>
      <c r="AH12" s="61"/>
    </row>
    <row r="13" spans="1:37" ht="13.5" customHeight="1">
      <c r="A13" s="45"/>
      <c r="B13" s="45"/>
      <c r="C13" s="4" t="s">
        <v>16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8">
        <v>27690000</v>
      </c>
      <c r="R13" s="69"/>
      <c r="S13" s="69"/>
      <c r="T13" s="69"/>
      <c r="U13" s="69"/>
      <c r="V13" s="70"/>
      <c r="W13" s="59">
        <f>'決算内訳書（一般）'!P28</f>
        <v>27690000</v>
      </c>
      <c r="X13" s="60"/>
      <c r="Y13" s="60"/>
      <c r="Z13" s="60"/>
      <c r="AA13" s="60"/>
      <c r="AB13" s="61"/>
      <c r="AC13" s="59">
        <f t="shared" si="0"/>
        <v>0</v>
      </c>
      <c r="AD13" s="60"/>
      <c r="AE13" s="60"/>
      <c r="AF13" s="60"/>
      <c r="AG13" s="60"/>
      <c r="AH13" s="61"/>
    </row>
    <row r="14" spans="1:37" ht="13.5" customHeight="1">
      <c r="A14" s="45"/>
      <c r="B14" s="46"/>
      <c r="C14" s="8" t="s">
        <v>82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47">
        <f>SUM(Q5:V13)</f>
        <v>428483000</v>
      </c>
      <c r="R14" s="48"/>
      <c r="S14" s="48"/>
      <c r="T14" s="48"/>
      <c r="U14" s="48"/>
      <c r="V14" s="49"/>
      <c r="W14" s="50">
        <f>SUM(W5:AB13)</f>
        <v>380674744</v>
      </c>
      <c r="X14" s="51"/>
      <c r="Y14" s="51"/>
      <c r="Z14" s="51"/>
      <c r="AA14" s="51"/>
      <c r="AB14" s="52"/>
      <c r="AC14" s="50">
        <f t="shared" ref="AC14:AC23" si="1">Q14-W14</f>
        <v>47808256</v>
      </c>
      <c r="AD14" s="51"/>
      <c r="AE14" s="51"/>
      <c r="AF14" s="51"/>
      <c r="AG14" s="51"/>
      <c r="AH14" s="52"/>
    </row>
    <row r="15" spans="1:37" ht="13.5" customHeight="1">
      <c r="A15" s="45"/>
      <c r="B15" s="44" t="s">
        <v>76</v>
      </c>
      <c r="C15" s="4" t="s">
        <v>18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8">
        <v>241791449</v>
      </c>
      <c r="R15" s="69"/>
      <c r="S15" s="69"/>
      <c r="T15" s="69"/>
      <c r="U15" s="69"/>
      <c r="V15" s="70"/>
      <c r="W15" s="59">
        <f>'決算内訳書（一般）'!P31</f>
        <v>229089106</v>
      </c>
      <c r="X15" s="60"/>
      <c r="Y15" s="60"/>
      <c r="Z15" s="60"/>
      <c r="AA15" s="60"/>
      <c r="AB15" s="61"/>
      <c r="AC15" s="59">
        <f t="shared" si="1"/>
        <v>12702343</v>
      </c>
      <c r="AD15" s="60"/>
      <c r="AE15" s="60"/>
      <c r="AF15" s="60"/>
      <c r="AG15" s="60"/>
      <c r="AH15" s="61"/>
    </row>
    <row r="16" spans="1:37" ht="13.5" customHeight="1">
      <c r="A16" s="45"/>
      <c r="B16" s="45"/>
      <c r="C16" s="4" t="s">
        <v>24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8">
        <v>54936551</v>
      </c>
      <c r="R16" s="69"/>
      <c r="S16" s="69"/>
      <c r="T16" s="69"/>
      <c r="U16" s="69"/>
      <c r="V16" s="70"/>
      <c r="W16" s="59">
        <f>'決算内訳書（一般）'!P38</f>
        <v>46788223</v>
      </c>
      <c r="X16" s="60"/>
      <c r="Y16" s="60"/>
      <c r="Z16" s="60"/>
      <c r="AA16" s="60"/>
      <c r="AB16" s="61"/>
      <c r="AC16" s="59">
        <f t="shared" si="1"/>
        <v>8148328</v>
      </c>
      <c r="AD16" s="60"/>
      <c r="AE16" s="60"/>
      <c r="AF16" s="60"/>
      <c r="AG16" s="60"/>
      <c r="AH16" s="61"/>
    </row>
    <row r="17" spans="1:34" ht="13.5" customHeight="1">
      <c r="A17" s="45"/>
      <c r="B17" s="45"/>
      <c r="C17" s="4" t="s">
        <v>37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8">
        <v>71693000</v>
      </c>
      <c r="R17" s="69"/>
      <c r="S17" s="69"/>
      <c r="T17" s="69"/>
      <c r="U17" s="69"/>
      <c r="V17" s="70"/>
      <c r="W17" s="59">
        <f>'決算内訳書（一般）'!P57</f>
        <v>59918678</v>
      </c>
      <c r="X17" s="60"/>
      <c r="Y17" s="60"/>
      <c r="Z17" s="60"/>
      <c r="AA17" s="60"/>
      <c r="AB17" s="61"/>
      <c r="AC17" s="59">
        <f t="shared" si="1"/>
        <v>11774322</v>
      </c>
      <c r="AD17" s="60"/>
      <c r="AE17" s="60"/>
      <c r="AF17" s="60"/>
      <c r="AG17" s="60"/>
      <c r="AH17" s="61"/>
    </row>
    <row r="18" spans="1:34" ht="13.5" customHeight="1">
      <c r="A18" s="45"/>
      <c r="B18" s="45"/>
      <c r="C18" s="4" t="s">
        <v>43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8">
        <v>988000</v>
      </c>
      <c r="R18" s="69"/>
      <c r="S18" s="69"/>
      <c r="T18" s="69"/>
      <c r="U18" s="69"/>
      <c r="V18" s="70"/>
      <c r="W18" s="59">
        <f>'決算内訳書（一般）'!P72</f>
        <v>988000</v>
      </c>
      <c r="X18" s="60"/>
      <c r="Y18" s="60"/>
      <c r="Z18" s="60"/>
      <c r="AA18" s="60"/>
      <c r="AB18" s="61"/>
      <c r="AC18" s="59">
        <f t="shared" si="1"/>
        <v>0</v>
      </c>
      <c r="AD18" s="60"/>
      <c r="AE18" s="60"/>
      <c r="AF18" s="60"/>
      <c r="AG18" s="60"/>
      <c r="AH18" s="61"/>
    </row>
    <row r="19" spans="1:34" ht="13.5" customHeight="1">
      <c r="A19" s="45"/>
      <c r="B19" s="45"/>
      <c r="C19" s="4" t="s">
        <v>109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8">
        <v>0</v>
      </c>
      <c r="R19" s="69"/>
      <c r="S19" s="69"/>
      <c r="T19" s="69"/>
      <c r="U19" s="69"/>
      <c r="V19" s="70"/>
      <c r="W19" s="59">
        <f>'決算内訳書（一般）'!P75</f>
        <v>0</v>
      </c>
      <c r="X19" s="60"/>
      <c r="Y19" s="60"/>
      <c r="Z19" s="60"/>
      <c r="AA19" s="60"/>
      <c r="AB19" s="61"/>
      <c r="AC19" s="59">
        <f>Q19-W19</f>
        <v>0</v>
      </c>
      <c r="AD19" s="60"/>
      <c r="AE19" s="60"/>
      <c r="AF19" s="60"/>
      <c r="AG19" s="60"/>
      <c r="AH19" s="61"/>
    </row>
    <row r="20" spans="1:34" ht="13.5" customHeight="1">
      <c r="A20" s="45"/>
      <c r="B20" s="45"/>
      <c r="C20" s="4" t="s">
        <v>45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8">
        <v>27690000</v>
      </c>
      <c r="R20" s="69"/>
      <c r="S20" s="69"/>
      <c r="T20" s="69"/>
      <c r="U20" s="69"/>
      <c r="V20" s="70"/>
      <c r="W20" s="59">
        <f>'決算内訳書（一般）'!P76</f>
        <v>27690000</v>
      </c>
      <c r="X20" s="60"/>
      <c r="Y20" s="60"/>
      <c r="Z20" s="60"/>
      <c r="AA20" s="60"/>
      <c r="AB20" s="61"/>
      <c r="AC20" s="71">
        <f t="shared" si="1"/>
        <v>0</v>
      </c>
      <c r="AD20" s="72"/>
      <c r="AE20" s="72"/>
      <c r="AF20" s="72"/>
      <c r="AG20" s="72"/>
      <c r="AH20" s="73"/>
    </row>
    <row r="21" spans="1:34" ht="13.5" customHeight="1">
      <c r="A21" s="45"/>
      <c r="B21" s="46"/>
      <c r="C21" s="8" t="s">
        <v>83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47">
        <f>SUM(Q15:V20)</f>
        <v>397099000</v>
      </c>
      <c r="R21" s="48"/>
      <c r="S21" s="48"/>
      <c r="T21" s="48"/>
      <c r="U21" s="48"/>
      <c r="V21" s="49"/>
      <c r="W21" s="50">
        <f>SUM(W15:AB20)</f>
        <v>364474007</v>
      </c>
      <c r="X21" s="51"/>
      <c r="Y21" s="51"/>
      <c r="Z21" s="51"/>
      <c r="AA21" s="51"/>
      <c r="AB21" s="52"/>
      <c r="AC21" s="50">
        <f t="shared" si="1"/>
        <v>32624993</v>
      </c>
      <c r="AD21" s="51"/>
      <c r="AE21" s="51"/>
      <c r="AF21" s="51"/>
      <c r="AG21" s="51"/>
      <c r="AH21" s="52"/>
    </row>
    <row r="22" spans="1:34" ht="13.5" customHeight="1">
      <c r="A22" s="45"/>
      <c r="B22" s="11"/>
      <c r="C22" s="12" t="s">
        <v>81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53">
        <f>Q14-Q21</f>
        <v>31384000</v>
      </c>
      <c r="R22" s="54"/>
      <c r="S22" s="54"/>
      <c r="T22" s="54"/>
      <c r="U22" s="54"/>
      <c r="V22" s="55"/>
      <c r="W22" s="56">
        <f>W14-W21</f>
        <v>16200737</v>
      </c>
      <c r="X22" s="57"/>
      <c r="Y22" s="57"/>
      <c r="Z22" s="57"/>
      <c r="AA22" s="57"/>
      <c r="AB22" s="58"/>
      <c r="AC22" s="59">
        <f t="shared" si="1"/>
        <v>15183263</v>
      </c>
      <c r="AD22" s="60"/>
      <c r="AE22" s="60"/>
      <c r="AF22" s="60"/>
      <c r="AG22" s="60"/>
      <c r="AH22" s="61"/>
    </row>
    <row r="23" spans="1:34" ht="13.5" customHeight="1">
      <c r="A23" s="78" t="s">
        <v>63</v>
      </c>
      <c r="B23" s="44" t="s">
        <v>103</v>
      </c>
      <c r="C23" s="12" t="s">
        <v>104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53">
        <v>22167000</v>
      </c>
      <c r="R23" s="54"/>
      <c r="S23" s="54"/>
      <c r="T23" s="54"/>
      <c r="U23" s="54"/>
      <c r="V23" s="55"/>
      <c r="W23" s="56">
        <f>'決算内訳書（一般）'!P81</f>
        <v>22167000</v>
      </c>
      <c r="X23" s="57"/>
      <c r="Y23" s="57"/>
      <c r="Z23" s="57"/>
      <c r="AA23" s="57"/>
      <c r="AB23" s="58"/>
      <c r="AC23" s="56">
        <f t="shared" si="1"/>
        <v>0</v>
      </c>
      <c r="AD23" s="57"/>
      <c r="AE23" s="57"/>
      <c r="AF23" s="57"/>
      <c r="AG23" s="57"/>
      <c r="AH23" s="58"/>
    </row>
    <row r="24" spans="1:34" ht="13.5" customHeight="1">
      <c r="A24" s="79"/>
      <c r="B24" s="45"/>
      <c r="C24" s="22" t="s">
        <v>84</v>
      </c>
      <c r="D24" s="17"/>
      <c r="E24" s="17"/>
      <c r="F24" s="17"/>
      <c r="G24" s="17"/>
      <c r="H24" s="17"/>
      <c r="I24" s="17"/>
      <c r="J24" s="5"/>
      <c r="K24" s="5"/>
      <c r="L24" s="5"/>
      <c r="M24" s="5"/>
      <c r="N24" s="5"/>
      <c r="O24" s="5"/>
      <c r="P24" s="6"/>
      <c r="Q24" s="68">
        <v>340000</v>
      </c>
      <c r="R24" s="69"/>
      <c r="S24" s="69"/>
      <c r="T24" s="69"/>
      <c r="U24" s="69"/>
      <c r="V24" s="70"/>
      <c r="W24" s="59">
        <f>'決算内訳書（一般）'!P84</f>
        <v>20340000</v>
      </c>
      <c r="X24" s="60"/>
      <c r="Y24" s="60"/>
      <c r="Z24" s="60"/>
      <c r="AA24" s="60"/>
      <c r="AB24" s="61"/>
      <c r="AC24" s="59">
        <f t="shared" ref="AC24:AC35" si="2">Q24-W24</f>
        <v>-20000000</v>
      </c>
      <c r="AD24" s="60"/>
      <c r="AE24" s="60"/>
      <c r="AF24" s="60"/>
      <c r="AG24" s="60"/>
      <c r="AH24" s="61"/>
    </row>
    <row r="25" spans="1:34" ht="13.5" customHeight="1">
      <c r="A25" s="79"/>
      <c r="B25" s="45"/>
      <c r="C25" s="5" t="s">
        <v>105</v>
      </c>
      <c r="D25" s="17"/>
      <c r="E25" s="17"/>
      <c r="F25" s="17"/>
      <c r="G25" s="17"/>
      <c r="H25" s="17"/>
      <c r="I25" s="17"/>
      <c r="J25" s="5"/>
      <c r="K25" s="5"/>
      <c r="L25" s="5"/>
      <c r="M25" s="5"/>
      <c r="N25" s="5"/>
      <c r="O25" s="5"/>
      <c r="P25" s="6"/>
      <c r="Q25" s="68">
        <v>100000</v>
      </c>
      <c r="R25" s="69"/>
      <c r="S25" s="69"/>
      <c r="T25" s="69"/>
      <c r="U25" s="69"/>
      <c r="V25" s="70"/>
      <c r="W25" s="59">
        <f>'決算内訳書（一般）'!P86</f>
        <v>0</v>
      </c>
      <c r="X25" s="60"/>
      <c r="Y25" s="60"/>
      <c r="Z25" s="60"/>
      <c r="AA25" s="60"/>
      <c r="AB25" s="61"/>
      <c r="AC25" s="59">
        <f>Q25-W25</f>
        <v>100000</v>
      </c>
      <c r="AD25" s="60"/>
      <c r="AE25" s="60"/>
      <c r="AF25" s="60"/>
      <c r="AG25" s="60"/>
      <c r="AH25" s="61"/>
    </row>
    <row r="26" spans="1:34" ht="13.5" customHeight="1">
      <c r="A26" s="79"/>
      <c r="B26" s="46"/>
      <c r="C26" s="24" t="s">
        <v>47</v>
      </c>
      <c r="D26" s="24"/>
      <c r="E26" s="24"/>
      <c r="F26" s="24"/>
      <c r="G26" s="24"/>
      <c r="H26" s="24"/>
      <c r="I26" s="24"/>
      <c r="J26" s="9"/>
      <c r="K26" s="9"/>
      <c r="L26" s="9"/>
      <c r="M26" s="9"/>
      <c r="N26" s="9"/>
      <c r="O26" s="9"/>
      <c r="P26" s="10"/>
      <c r="Q26" s="47">
        <f>SUM(Q23:V25)</f>
        <v>22607000</v>
      </c>
      <c r="R26" s="48"/>
      <c r="S26" s="48"/>
      <c r="T26" s="48"/>
      <c r="U26" s="48"/>
      <c r="V26" s="49"/>
      <c r="W26" s="50">
        <f>SUM(W23:AB25)</f>
        <v>42507000</v>
      </c>
      <c r="X26" s="51"/>
      <c r="Y26" s="51"/>
      <c r="Z26" s="51"/>
      <c r="AA26" s="51"/>
      <c r="AB26" s="52"/>
      <c r="AC26" s="50">
        <f t="shared" si="2"/>
        <v>-19900000</v>
      </c>
      <c r="AD26" s="51"/>
      <c r="AE26" s="51"/>
      <c r="AF26" s="51"/>
      <c r="AG26" s="51"/>
      <c r="AH26" s="52"/>
    </row>
    <row r="27" spans="1:34" ht="13.5" customHeight="1">
      <c r="A27" s="79"/>
      <c r="B27" s="44" t="s">
        <v>75</v>
      </c>
      <c r="C27" s="4" t="s">
        <v>48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8">
        <v>81192000</v>
      </c>
      <c r="R27" s="69"/>
      <c r="S27" s="69"/>
      <c r="T27" s="69"/>
      <c r="U27" s="69"/>
      <c r="V27" s="70"/>
      <c r="W27" s="59">
        <f>'決算内訳書（一般）'!P89</f>
        <v>80332107</v>
      </c>
      <c r="X27" s="60"/>
      <c r="Y27" s="60"/>
      <c r="Z27" s="60"/>
      <c r="AA27" s="60"/>
      <c r="AB27" s="61"/>
      <c r="AC27" s="59">
        <f t="shared" si="2"/>
        <v>859893</v>
      </c>
      <c r="AD27" s="60"/>
      <c r="AE27" s="60"/>
      <c r="AF27" s="60"/>
      <c r="AG27" s="60"/>
      <c r="AH27" s="61"/>
    </row>
    <row r="28" spans="1:34" ht="13.5" customHeight="1">
      <c r="A28" s="79"/>
      <c r="B28" s="46"/>
      <c r="C28" s="8" t="s">
        <v>49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47">
        <f>Q27</f>
        <v>81192000</v>
      </c>
      <c r="R28" s="48"/>
      <c r="S28" s="48"/>
      <c r="T28" s="48"/>
      <c r="U28" s="48"/>
      <c r="V28" s="49"/>
      <c r="W28" s="50">
        <f>W27</f>
        <v>80332107</v>
      </c>
      <c r="X28" s="51"/>
      <c r="Y28" s="51"/>
      <c r="Z28" s="51"/>
      <c r="AA28" s="51"/>
      <c r="AB28" s="52"/>
      <c r="AC28" s="50">
        <f t="shared" si="2"/>
        <v>859893</v>
      </c>
      <c r="AD28" s="51"/>
      <c r="AE28" s="51"/>
      <c r="AF28" s="51"/>
      <c r="AG28" s="51"/>
      <c r="AH28" s="52"/>
    </row>
    <row r="29" spans="1:34" ht="13.5" customHeight="1">
      <c r="A29" s="80"/>
      <c r="B29" s="8"/>
      <c r="C29" s="9" t="s">
        <v>68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47">
        <f>Q26-Q28</f>
        <v>-58585000</v>
      </c>
      <c r="R29" s="48"/>
      <c r="S29" s="48"/>
      <c r="T29" s="48"/>
      <c r="U29" s="48"/>
      <c r="V29" s="49"/>
      <c r="W29" s="50">
        <f>W26-W28</f>
        <v>-37825107</v>
      </c>
      <c r="X29" s="51"/>
      <c r="Y29" s="51"/>
      <c r="Z29" s="51"/>
      <c r="AA29" s="51"/>
      <c r="AB29" s="52"/>
      <c r="AC29" s="50">
        <f t="shared" si="2"/>
        <v>-20759893</v>
      </c>
      <c r="AD29" s="51"/>
      <c r="AE29" s="51"/>
      <c r="AF29" s="51"/>
      <c r="AG29" s="51"/>
      <c r="AH29" s="52"/>
    </row>
    <row r="30" spans="1:34" ht="13.5" customHeight="1">
      <c r="A30" s="81" t="s">
        <v>64</v>
      </c>
      <c r="B30" s="44" t="s">
        <v>58</v>
      </c>
      <c r="C30" s="4" t="s">
        <v>50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8">
        <v>3400000</v>
      </c>
      <c r="R30" s="69"/>
      <c r="S30" s="69"/>
      <c r="T30" s="69"/>
      <c r="U30" s="69"/>
      <c r="V30" s="70"/>
      <c r="W30" s="59">
        <f>'決算内訳書（一般）'!P98</f>
        <v>3400000</v>
      </c>
      <c r="X30" s="60"/>
      <c r="Y30" s="60"/>
      <c r="Z30" s="60"/>
      <c r="AA30" s="60"/>
      <c r="AB30" s="61"/>
      <c r="AC30" s="56">
        <f t="shared" si="2"/>
        <v>0</v>
      </c>
      <c r="AD30" s="57"/>
      <c r="AE30" s="57"/>
      <c r="AF30" s="57"/>
      <c r="AG30" s="57"/>
      <c r="AH30" s="58"/>
    </row>
    <row r="31" spans="1:34" ht="13.5" customHeight="1">
      <c r="A31" s="82"/>
      <c r="B31" s="45"/>
      <c r="C31" s="4" t="s">
        <v>138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8">
        <v>30482000</v>
      </c>
      <c r="R31" s="69"/>
      <c r="S31" s="69"/>
      <c r="T31" s="69"/>
      <c r="U31" s="69"/>
      <c r="V31" s="70"/>
      <c r="W31" s="59">
        <f>'決算内訳書（一般）'!P100</f>
        <v>30482000</v>
      </c>
      <c r="X31" s="60"/>
      <c r="Y31" s="60"/>
      <c r="Z31" s="60"/>
      <c r="AA31" s="60"/>
      <c r="AB31" s="61"/>
      <c r="AC31" s="59">
        <f>Q31-W31</f>
        <v>0</v>
      </c>
      <c r="AD31" s="60"/>
      <c r="AE31" s="60"/>
      <c r="AF31" s="60"/>
      <c r="AG31" s="60"/>
      <c r="AH31" s="61"/>
    </row>
    <row r="32" spans="1:34" ht="13.5" customHeight="1">
      <c r="A32" s="82"/>
      <c r="B32" s="45"/>
      <c r="C32" s="4" t="s">
        <v>85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8">
        <v>122000</v>
      </c>
      <c r="R32" s="69"/>
      <c r="S32" s="69"/>
      <c r="T32" s="69"/>
      <c r="U32" s="69"/>
      <c r="V32" s="70"/>
      <c r="W32" s="59">
        <f>'決算内訳書（一般）'!P103</f>
        <v>120900</v>
      </c>
      <c r="X32" s="60"/>
      <c r="Y32" s="60"/>
      <c r="Z32" s="60"/>
      <c r="AA32" s="60"/>
      <c r="AB32" s="61"/>
      <c r="AC32" s="71">
        <f t="shared" si="2"/>
        <v>1100</v>
      </c>
      <c r="AD32" s="72"/>
      <c r="AE32" s="72"/>
      <c r="AF32" s="72"/>
      <c r="AG32" s="72"/>
      <c r="AH32" s="73"/>
    </row>
    <row r="33" spans="1:34" ht="13.5" customHeight="1">
      <c r="A33" s="82"/>
      <c r="B33" s="46"/>
      <c r="C33" s="8" t="s">
        <v>80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7">
        <f>SUM(Q30:V32)</f>
        <v>34004000</v>
      </c>
      <c r="R33" s="48"/>
      <c r="S33" s="48"/>
      <c r="T33" s="48"/>
      <c r="U33" s="48"/>
      <c r="V33" s="49"/>
      <c r="W33" s="50">
        <f>SUM(W30:AB32)</f>
        <v>34002900</v>
      </c>
      <c r="X33" s="51"/>
      <c r="Y33" s="51"/>
      <c r="Z33" s="51"/>
      <c r="AA33" s="51"/>
      <c r="AB33" s="52"/>
      <c r="AC33" s="71">
        <f t="shared" si="2"/>
        <v>1100</v>
      </c>
      <c r="AD33" s="72"/>
      <c r="AE33" s="72"/>
      <c r="AF33" s="72"/>
      <c r="AG33" s="72"/>
      <c r="AH33" s="73"/>
    </row>
    <row r="34" spans="1:34" ht="13.5" customHeight="1">
      <c r="A34" s="82"/>
      <c r="B34" s="44" t="s">
        <v>75</v>
      </c>
      <c r="C34" s="4" t="s">
        <v>52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8">
        <v>6800000</v>
      </c>
      <c r="R34" s="69"/>
      <c r="S34" s="69"/>
      <c r="T34" s="69"/>
      <c r="U34" s="69"/>
      <c r="V34" s="70"/>
      <c r="W34" s="59">
        <f>'決算内訳書（一般）'!P106</f>
        <v>6800000</v>
      </c>
      <c r="X34" s="60"/>
      <c r="Y34" s="60"/>
      <c r="Z34" s="60"/>
      <c r="AA34" s="60"/>
      <c r="AB34" s="61"/>
      <c r="AC34" s="59">
        <f t="shared" si="2"/>
        <v>0</v>
      </c>
      <c r="AD34" s="60"/>
      <c r="AE34" s="60"/>
      <c r="AF34" s="60"/>
      <c r="AG34" s="60"/>
      <c r="AH34" s="61"/>
    </row>
    <row r="35" spans="1:34" ht="13.5" customHeight="1">
      <c r="A35" s="82"/>
      <c r="B35" s="45"/>
      <c r="C35" s="4" t="s">
        <v>90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8">
        <v>33038000</v>
      </c>
      <c r="R35" s="69"/>
      <c r="S35" s="69"/>
      <c r="T35" s="69"/>
      <c r="U35" s="69"/>
      <c r="V35" s="70"/>
      <c r="W35" s="59">
        <f>'決算内訳書（一般）'!P108</f>
        <v>30489207</v>
      </c>
      <c r="X35" s="60"/>
      <c r="Y35" s="60"/>
      <c r="Z35" s="60"/>
      <c r="AA35" s="60"/>
      <c r="AB35" s="61"/>
      <c r="AC35" s="59">
        <f t="shared" si="2"/>
        <v>2548793</v>
      </c>
      <c r="AD35" s="60"/>
      <c r="AE35" s="60"/>
      <c r="AF35" s="60"/>
      <c r="AG35" s="60"/>
      <c r="AH35" s="61"/>
    </row>
    <row r="36" spans="1:34" ht="13.5" customHeight="1">
      <c r="A36" s="82"/>
      <c r="B36" s="45"/>
      <c r="C36" s="4" t="s">
        <v>106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8">
        <v>0</v>
      </c>
      <c r="R36" s="69"/>
      <c r="S36" s="69"/>
      <c r="T36" s="69"/>
      <c r="U36" s="69"/>
      <c r="V36" s="70"/>
      <c r="W36" s="59">
        <f>'決算内訳書（一般）'!P110</f>
        <v>0</v>
      </c>
      <c r="X36" s="60"/>
      <c r="Y36" s="60"/>
      <c r="Z36" s="60"/>
      <c r="AA36" s="60"/>
      <c r="AB36" s="61"/>
      <c r="AC36" s="59">
        <f>Q36-W36</f>
        <v>0</v>
      </c>
      <c r="AD36" s="60"/>
      <c r="AE36" s="60"/>
      <c r="AF36" s="60"/>
      <c r="AG36" s="60"/>
      <c r="AH36" s="61"/>
    </row>
    <row r="37" spans="1:34" ht="13.5" customHeight="1">
      <c r="A37" s="82"/>
      <c r="B37" s="46"/>
      <c r="C37" s="8" t="s">
        <v>65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47">
        <f>SUM(Q34:V36)</f>
        <v>39838000</v>
      </c>
      <c r="R37" s="48"/>
      <c r="S37" s="48"/>
      <c r="T37" s="48"/>
      <c r="U37" s="48"/>
      <c r="V37" s="49"/>
      <c r="W37" s="50">
        <f>SUM(W34:AB36)</f>
        <v>37289207</v>
      </c>
      <c r="X37" s="51"/>
      <c r="Y37" s="51"/>
      <c r="Z37" s="51"/>
      <c r="AA37" s="51"/>
      <c r="AB37" s="52"/>
      <c r="AC37" s="50">
        <f>Q37-W37</f>
        <v>2548793</v>
      </c>
      <c r="AD37" s="51"/>
      <c r="AE37" s="51"/>
      <c r="AF37" s="51"/>
      <c r="AG37" s="51"/>
      <c r="AH37" s="52"/>
    </row>
    <row r="38" spans="1:34" ht="13.5" customHeight="1">
      <c r="A38" s="83"/>
      <c r="B38" s="23"/>
      <c r="C38" s="9" t="s">
        <v>69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47">
        <f>Q33-Q37</f>
        <v>-5834000</v>
      </c>
      <c r="R38" s="48"/>
      <c r="S38" s="48"/>
      <c r="T38" s="48"/>
      <c r="U38" s="48"/>
      <c r="V38" s="49"/>
      <c r="W38" s="50">
        <f>W33-W37</f>
        <v>-3286307</v>
      </c>
      <c r="X38" s="51"/>
      <c r="Y38" s="51"/>
      <c r="Z38" s="51"/>
      <c r="AA38" s="51"/>
      <c r="AB38" s="52"/>
      <c r="AC38" s="59">
        <f>Q38-W38</f>
        <v>-2547693</v>
      </c>
      <c r="AD38" s="60"/>
      <c r="AE38" s="60"/>
      <c r="AF38" s="60"/>
      <c r="AG38" s="60"/>
      <c r="AH38" s="61"/>
    </row>
    <row r="39" spans="1:34" ht="13.5" customHeight="1">
      <c r="A39" s="22"/>
      <c r="B39" s="12"/>
      <c r="C39" s="12" t="s">
        <v>89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7">
        <v>13820000</v>
      </c>
      <c r="R39" s="48"/>
      <c r="S39" s="48"/>
      <c r="T39" s="48"/>
      <c r="U39" s="48"/>
      <c r="V39" s="49"/>
      <c r="W39" s="50">
        <f>'決算内訳書（一般）'!P115</f>
        <v>0</v>
      </c>
      <c r="X39" s="51"/>
      <c r="Y39" s="51"/>
      <c r="Z39" s="51"/>
      <c r="AA39" s="51"/>
      <c r="AB39" s="52"/>
      <c r="AC39" s="50">
        <f>Q39-W39</f>
        <v>13820000</v>
      </c>
      <c r="AD39" s="51"/>
      <c r="AE39" s="51"/>
      <c r="AF39" s="51"/>
      <c r="AG39" s="51"/>
      <c r="AH39" s="52"/>
    </row>
    <row r="40" spans="1:34" ht="13.5" customHeight="1">
      <c r="A40" s="11"/>
      <c r="B40" s="12"/>
      <c r="C40" s="12" t="s">
        <v>78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53">
        <f>Q22+Q29+Q38-Q39</f>
        <v>-46855000</v>
      </c>
      <c r="R40" s="54"/>
      <c r="S40" s="54"/>
      <c r="T40" s="54"/>
      <c r="U40" s="54"/>
      <c r="V40" s="55"/>
      <c r="W40" s="56">
        <f>W22+W29+W38-W39</f>
        <v>-24910677</v>
      </c>
      <c r="X40" s="57"/>
      <c r="Y40" s="57"/>
      <c r="Z40" s="57"/>
      <c r="AA40" s="57"/>
      <c r="AB40" s="58"/>
      <c r="AC40" s="56">
        <f>Q40-W40</f>
        <v>-21944323</v>
      </c>
      <c r="AD40" s="57"/>
      <c r="AE40" s="57"/>
      <c r="AF40" s="57"/>
      <c r="AG40" s="57"/>
      <c r="AH40" s="58"/>
    </row>
    <row r="41" spans="1:34" ht="13.5" customHeight="1">
      <c r="A41" s="13"/>
      <c r="B41" s="14"/>
      <c r="C41" s="14" t="s">
        <v>79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74"/>
      <c r="R41" s="75"/>
      <c r="S41" s="75"/>
      <c r="T41" s="75"/>
      <c r="U41" s="75"/>
      <c r="V41" s="76"/>
      <c r="W41" s="71"/>
      <c r="X41" s="72"/>
      <c r="Y41" s="72"/>
      <c r="Z41" s="72"/>
      <c r="AA41" s="72"/>
      <c r="AB41" s="73"/>
      <c r="AC41" s="71"/>
      <c r="AD41" s="72"/>
      <c r="AE41" s="72"/>
      <c r="AF41" s="72"/>
      <c r="AG41" s="72"/>
      <c r="AH41" s="73"/>
    </row>
    <row r="42" spans="1:34" ht="21" customHeight="1">
      <c r="A42" s="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9"/>
      <c r="R42" s="39"/>
      <c r="S42" s="39"/>
      <c r="T42" s="39"/>
      <c r="U42" s="39"/>
      <c r="V42" s="39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ht="16.899999999999999" customHeight="1">
      <c r="A43" s="8"/>
      <c r="B43" s="9"/>
      <c r="C43" s="9" t="s">
        <v>54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47">
        <v>46855000</v>
      </c>
      <c r="R43" s="48"/>
      <c r="S43" s="48"/>
      <c r="T43" s="48"/>
      <c r="U43" s="48"/>
      <c r="V43" s="49"/>
      <c r="W43" s="50">
        <f>'決算内訳書（一般）'!P119</f>
        <v>189241166</v>
      </c>
      <c r="X43" s="51"/>
      <c r="Y43" s="51"/>
      <c r="Z43" s="51"/>
      <c r="AA43" s="51"/>
      <c r="AB43" s="52"/>
      <c r="AC43" s="50">
        <f>Q43-W43</f>
        <v>-142386166</v>
      </c>
      <c r="AD43" s="51"/>
      <c r="AE43" s="51"/>
      <c r="AF43" s="51"/>
      <c r="AG43" s="51"/>
      <c r="AH43" s="52"/>
    </row>
    <row r="44" spans="1:34" ht="16.899999999999999" customHeight="1">
      <c r="A44" s="8"/>
      <c r="B44" s="9"/>
      <c r="C44" s="9" t="s">
        <v>55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47">
        <f>Q40+Q43</f>
        <v>0</v>
      </c>
      <c r="R44" s="48"/>
      <c r="S44" s="48"/>
      <c r="T44" s="48"/>
      <c r="U44" s="48"/>
      <c r="V44" s="49"/>
      <c r="W44" s="50">
        <f>W40+W43</f>
        <v>164330489</v>
      </c>
      <c r="X44" s="51"/>
      <c r="Y44" s="51"/>
      <c r="Z44" s="51"/>
      <c r="AA44" s="51"/>
      <c r="AB44" s="52"/>
      <c r="AC44" s="50">
        <f>AC40+AC43</f>
        <v>-164330489</v>
      </c>
      <c r="AD44" s="51"/>
      <c r="AE44" s="51"/>
      <c r="AF44" s="51"/>
      <c r="AG44" s="51"/>
      <c r="AH44" s="52"/>
    </row>
    <row r="45" spans="1:34" ht="13.5" customHeight="1">
      <c r="A45" s="20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</sheetData>
  <mergeCells count="134">
    <mergeCell ref="B27:B28"/>
    <mergeCell ref="A23:A29"/>
    <mergeCell ref="B23:B26"/>
    <mergeCell ref="Q24:V24"/>
    <mergeCell ref="W24:AB24"/>
    <mergeCell ref="Q29:V29"/>
    <mergeCell ref="Q32:V32"/>
    <mergeCell ref="Q33:V33"/>
    <mergeCell ref="Q26:V26"/>
    <mergeCell ref="W26:AB26"/>
    <mergeCell ref="Q25:V25"/>
    <mergeCell ref="W25:AB25"/>
    <mergeCell ref="Q23:V23"/>
    <mergeCell ref="Q31:V31"/>
    <mergeCell ref="W31:AB31"/>
    <mergeCell ref="A30:A38"/>
    <mergeCell ref="Q27:V27"/>
    <mergeCell ref="W33:AB33"/>
    <mergeCell ref="Q35:V35"/>
    <mergeCell ref="B34:B37"/>
    <mergeCell ref="B30:B33"/>
    <mergeCell ref="W32:AB32"/>
    <mergeCell ref="W36:AB36"/>
    <mergeCell ref="Q30:V30"/>
    <mergeCell ref="W35:AB35"/>
    <mergeCell ref="Q28:V28"/>
    <mergeCell ref="Q37:V37"/>
    <mergeCell ref="AC35:AH35"/>
    <mergeCell ref="Q34:V34"/>
    <mergeCell ref="W37:AB37"/>
    <mergeCell ref="AC29:AH29"/>
    <mergeCell ref="AC36:AH36"/>
    <mergeCell ref="AC33:AH33"/>
    <mergeCell ref="AC34:AH34"/>
    <mergeCell ref="W34:AB34"/>
    <mergeCell ref="W29:AB29"/>
    <mergeCell ref="W30:AB30"/>
    <mergeCell ref="W14:AB14"/>
    <mergeCell ref="AC14:AH14"/>
    <mergeCell ref="AC15:AH15"/>
    <mergeCell ref="Q17:V17"/>
    <mergeCell ref="AC18:AH18"/>
    <mergeCell ref="AC30:AH30"/>
    <mergeCell ref="AC20:AH20"/>
    <mergeCell ref="W23:AB23"/>
    <mergeCell ref="W28:AB28"/>
    <mergeCell ref="AC28:AH28"/>
    <mergeCell ref="Q15:V15"/>
    <mergeCell ref="W15:AB15"/>
    <mergeCell ref="Q16:V16"/>
    <mergeCell ref="W16:AB16"/>
    <mergeCell ref="AC26:AH26"/>
    <mergeCell ref="AE3:AH3"/>
    <mergeCell ref="AC7:AH7"/>
    <mergeCell ref="Q7:V7"/>
    <mergeCell ref="Q8:V8"/>
    <mergeCell ref="W8:AB8"/>
    <mergeCell ref="AC38:AH38"/>
    <mergeCell ref="Q39:V39"/>
    <mergeCell ref="W39:AB39"/>
    <mergeCell ref="AC39:AH39"/>
    <mergeCell ref="AC23:AH23"/>
    <mergeCell ref="AC25:AH25"/>
    <mergeCell ref="AC24:AH24"/>
    <mergeCell ref="AC16:AH16"/>
    <mergeCell ref="AC17:AH17"/>
    <mergeCell ref="Q11:V11"/>
    <mergeCell ref="W11:AB11"/>
    <mergeCell ref="Q12:V12"/>
    <mergeCell ref="W12:AB12"/>
    <mergeCell ref="W27:AB27"/>
    <mergeCell ref="AC27:AH27"/>
    <mergeCell ref="AC31:AH31"/>
    <mergeCell ref="Q36:V36"/>
    <mergeCell ref="AC32:AH32"/>
    <mergeCell ref="W38:AB38"/>
    <mergeCell ref="AC40:AH41"/>
    <mergeCell ref="Q40:V41"/>
    <mergeCell ref="W40:AB41"/>
    <mergeCell ref="AC37:AH37"/>
    <mergeCell ref="W7:AB7"/>
    <mergeCell ref="AC12:AH12"/>
    <mergeCell ref="AC22:AH22"/>
    <mergeCell ref="Q18:V18"/>
    <mergeCell ref="W18:AB18"/>
    <mergeCell ref="Q20:V20"/>
    <mergeCell ref="W20:AB20"/>
    <mergeCell ref="Q19:V19"/>
    <mergeCell ref="W19:AB19"/>
    <mergeCell ref="AC19:AH19"/>
    <mergeCell ref="AC8:AH8"/>
    <mergeCell ref="AC11:AH11"/>
    <mergeCell ref="Q9:V9"/>
    <mergeCell ref="W9:AB9"/>
    <mergeCell ref="Q10:V10"/>
    <mergeCell ref="W10:AB10"/>
    <mergeCell ref="Q38:V38"/>
    <mergeCell ref="Q13:V13"/>
    <mergeCell ref="W13:AB13"/>
    <mergeCell ref="Q14:V14"/>
    <mergeCell ref="R45:W45"/>
    <mergeCell ref="X45:AA45"/>
    <mergeCell ref="AB45:AE45"/>
    <mergeCell ref="AF45:AH45"/>
    <mergeCell ref="AC43:AH43"/>
    <mergeCell ref="Q44:V44"/>
    <mergeCell ref="W44:AB44"/>
    <mergeCell ref="AC44:AH44"/>
    <mergeCell ref="Q43:V43"/>
    <mergeCell ref="W43:AB43"/>
    <mergeCell ref="A1:AH1"/>
    <mergeCell ref="A2:AH2"/>
    <mergeCell ref="B5:B14"/>
    <mergeCell ref="B15:B21"/>
    <mergeCell ref="A5:A22"/>
    <mergeCell ref="Q21:V21"/>
    <mergeCell ref="W21:AB21"/>
    <mergeCell ref="AC21:AH21"/>
    <mergeCell ref="Q22:V22"/>
    <mergeCell ref="W22:AB22"/>
    <mergeCell ref="AC13:AH13"/>
    <mergeCell ref="AC9:AH9"/>
    <mergeCell ref="AC10:AH10"/>
    <mergeCell ref="A4:P4"/>
    <mergeCell ref="Q4:V4"/>
    <mergeCell ref="W4:AB4"/>
    <mergeCell ref="AC4:AH4"/>
    <mergeCell ref="AC6:AH6"/>
    <mergeCell ref="Q6:V6"/>
    <mergeCell ref="W6:AB6"/>
    <mergeCell ref="Q5:V5"/>
    <mergeCell ref="W5:AB5"/>
    <mergeCell ref="AC5:AH5"/>
    <mergeCell ref="W17:AB17"/>
  </mergeCells>
  <phoneticPr fontId="2"/>
  <pageMargins left="0.78740157480314965" right="0.59055118110236227" top="0.59055118110236227" bottom="0.59055118110236227" header="0.51181102362204722" footer="0.39370078740157483"/>
  <pageSetup paperSize="9" pageOrder="overThenDown" orientation="portrait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1"/>
  <sheetViews>
    <sheetView tabSelected="1" zoomScaleNormal="100" workbookViewId="0">
      <selection activeCell="BE27" sqref="BE27"/>
    </sheetView>
  </sheetViews>
  <sheetFormatPr defaultColWidth="2.625" defaultRowHeight="13.5" customHeight="1"/>
  <cols>
    <col min="1" max="2" width="2.5" style="1" customWidth="1"/>
    <col min="3" max="15" width="1.875" style="1" customWidth="1"/>
    <col min="16" max="17" width="2.125" style="1" customWidth="1"/>
    <col min="18" max="45" width="2.125" style="2" customWidth="1"/>
    <col min="46" max="16384" width="2.625" style="1"/>
  </cols>
  <sheetData>
    <row r="1" spans="1:45" ht="18" customHeight="1">
      <c r="A1" s="42" t="s">
        <v>137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</row>
    <row r="2" spans="1:45" ht="13.5" customHeight="1">
      <c r="A2" s="43" t="s">
        <v>136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45" ht="13.5" customHeight="1" thickBot="1">
      <c r="A3" s="1" t="s">
        <v>56</v>
      </c>
      <c r="AO3" s="72" t="s">
        <v>57</v>
      </c>
      <c r="AP3" s="72"/>
      <c r="AQ3" s="72"/>
      <c r="AR3" s="72"/>
      <c r="AS3" s="72"/>
    </row>
    <row r="4" spans="1:45" s="3" customFormat="1" ht="24" customHeight="1">
      <c r="A4" s="107" t="s">
        <v>70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54" t="s">
        <v>130</v>
      </c>
      <c r="Q4" s="155"/>
      <c r="R4" s="155"/>
      <c r="S4" s="155"/>
      <c r="T4" s="156"/>
      <c r="U4" s="108" t="s">
        <v>131</v>
      </c>
      <c r="V4" s="108"/>
      <c r="W4" s="108"/>
      <c r="X4" s="108"/>
      <c r="Y4" s="109"/>
      <c r="Z4" s="157" t="s">
        <v>0</v>
      </c>
      <c r="AA4" s="158"/>
      <c r="AB4" s="158"/>
      <c r="AC4" s="158"/>
      <c r="AD4" s="159"/>
      <c r="AE4" s="107" t="s">
        <v>110</v>
      </c>
      <c r="AF4" s="108"/>
      <c r="AG4" s="108"/>
      <c r="AH4" s="108"/>
      <c r="AI4" s="109"/>
      <c r="AJ4" s="110" t="s">
        <v>111</v>
      </c>
      <c r="AK4" s="108"/>
      <c r="AL4" s="108"/>
      <c r="AM4" s="108"/>
      <c r="AN4" s="109"/>
      <c r="AO4" s="110" t="s">
        <v>112</v>
      </c>
      <c r="AP4" s="111"/>
      <c r="AQ4" s="111"/>
      <c r="AR4" s="111"/>
      <c r="AS4" s="112"/>
    </row>
    <row r="5" spans="1:45" s="7" customFormat="1" ht="12.75" customHeight="1">
      <c r="A5" s="162" t="s">
        <v>60</v>
      </c>
      <c r="B5" s="151" t="s">
        <v>59</v>
      </c>
      <c r="C5" s="30" t="s">
        <v>92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37">
        <f t="shared" ref="P5:P29" si="0">SUM(U5:AS5)</f>
        <v>282538622</v>
      </c>
      <c r="Q5" s="95"/>
      <c r="R5" s="95"/>
      <c r="S5" s="95"/>
      <c r="T5" s="138"/>
      <c r="U5" s="95">
        <f>SUM(U6:Y9)</f>
        <v>0</v>
      </c>
      <c r="V5" s="95"/>
      <c r="W5" s="95"/>
      <c r="X5" s="95"/>
      <c r="Y5" s="96"/>
      <c r="Z5" s="113">
        <f>SUM(Z6:AD9)</f>
        <v>192037627</v>
      </c>
      <c r="AA5" s="114"/>
      <c r="AB5" s="114"/>
      <c r="AC5" s="114"/>
      <c r="AD5" s="115"/>
      <c r="AE5" s="94">
        <f>SUM(AE6:AI9)</f>
        <v>90500995</v>
      </c>
      <c r="AF5" s="95"/>
      <c r="AG5" s="95"/>
      <c r="AH5" s="95"/>
      <c r="AI5" s="96"/>
      <c r="AJ5" s="94">
        <f>SUM(AJ6:AN9)</f>
        <v>0</v>
      </c>
      <c r="AK5" s="95"/>
      <c r="AL5" s="95"/>
      <c r="AM5" s="95"/>
      <c r="AN5" s="96"/>
      <c r="AO5" s="94">
        <f>SUM(AO6:AS9)</f>
        <v>0</v>
      </c>
      <c r="AP5" s="95"/>
      <c r="AQ5" s="95"/>
      <c r="AR5" s="95"/>
      <c r="AS5" s="96"/>
    </row>
    <row r="6" spans="1:45" s="7" customFormat="1" ht="12.75" customHeight="1">
      <c r="A6" s="163"/>
      <c r="B6" s="152"/>
      <c r="C6" s="31" t="s">
        <v>93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84">
        <f t="shared" si="0"/>
        <v>250175940</v>
      </c>
      <c r="Q6" s="85"/>
      <c r="R6" s="85"/>
      <c r="S6" s="85"/>
      <c r="T6" s="86"/>
      <c r="U6" s="85">
        <v>0</v>
      </c>
      <c r="V6" s="85"/>
      <c r="W6" s="85"/>
      <c r="X6" s="85"/>
      <c r="Y6" s="87"/>
      <c r="Z6" s="88">
        <v>162551315</v>
      </c>
      <c r="AA6" s="89"/>
      <c r="AB6" s="89"/>
      <c r="AC6" s="89"/>
      <c r="AD6" s="90"/>
      <c r="AE6" s="91">
        <v>87624625</v>
      </c>
      <c r="AF6" s="85"/>
      <c r="AG6" s="85"/>
      <c r="AH6" s="85"/>
      <c r="AI6" s="87"/>
      <c r="AJ6" s="91">
        <v>0</v>
      </c>
      <c r="AK6" s="85"/>
      <c r="AL6" s="85"/>
      <c r="AM6" s="85"/>
      <c r="AN6" s="87"/>
      <c r="AO6" s="91">
        <v>0</v>
      </c>
      <c r="AP6" s="85"/>
      <c r="AQ6" s="85"/>
      <c r="AR6" s="85"/>
      <c r="AS6" s="87"/>
    </row>
    <row r="7" spans="1:45" s="7" customFormat="1" ht="12.75" customHeight="1">
      <c r="A7" s="163"/>
      <c r="B7" s="152"/>
      <c r="C7" s="31" t="s">
        <v>147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84">
        <f>SUM(U7:AS7)</f>
        <v>129152</v>
      </c>
      <c r="Q7" s="85"/>
      <c r="R7" s="85"/>
      <c r="S7" s="85"/>
      <c r="T7" s="86"/>
      <c r="U7" s="85">
        <v>0</v>
      </c>
      <c r="V7" s="85"/>
      <c r="W7" s="85"/>
      <c r="X7" s="85"/>
      <c r="Y7" s="87"/>
      <c r="Z7" s="88">
        <v>129152</v>
      </c>
      <c r="AA7" s="89"/>
      <c r="AB7" s="89"/>
      <c r="AC7" s="89"/>
      <c r="AD7" s="90"/>
      <c r="AE7" s="91">
        <v>0</v>
      </c>
      <c r="AF7" s="85"/>
      <c r="AG7" s="85"/>
      <c r="AH7" s="85"/>
      <c r="AI7" s="87"/>
      <c r="AJ7" s="91">
        <v>0</v>
      </c>
      <c r="AK7" s="85"/>
      <c r="AL7" s="85"/>
      <c r="AM7" s="85"/>
      <c r="AN7" s="87"/>
      <c r="AO7" s="91">
        <v>0</v>
      </c>
      <c r="AP7" s="85"/>
      <c r="AQ7" s="85"/>
      <c r="AR7" s="85"/>
      <c r="AS7" s="87"/>
    </row>
    <row r="8" spans="1:45" s="7" customFormat="1" ht="12.75" customHeight="1">
      <c r="A8" s="163"/>
      <c r="B8" s="152"/>
      <c r="C8" s="31" t="s">
        <v>94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84">
        <f t="shared" si="0"/>
        <v>8484376</v>
      </c>
      <c r="Q8" s="85"/>
      <c r="R8" s="85"/>
      <c r="S8" s="85"/>
      <c r="T8" s="86"/>
      <c r="U8" s="85">
        <v>0</v>
      </c>
      <c r="V8" s="85"/>
      <c r="W8" s="85"/>
      <c r="X8" s="85"/>
      <c r="Y8" s="87"/>
      <c r="Z8" s="88">
        <v>8484376</v>
      </c>
      <c r="AA8" s="89"/>
      <c r="AB8" s="89"/>
      <c r="AC8" s="89"/>
      <c r="AD8" s="90"/>
      <c r="AE8" s="91">
        <v>0</v>
      </c>
      <c r="AF8" s="85"/>
      <c r="AG8" s="85"/>
      <c r="AH8" s="85"/>
      <c r="AI8" s="87"/>
      <c r="AJ8" s="91">
        <v>0</v>
      </c>
      <c r="AK8" s="85"/>
      <c r="AL8" s="85"/>
      <c r="AM8" s="85"/>
      <c r="AN8" s="87"/>
      <c r="AO8" s="91">
        <v>0</v>
      </c>
      <c r="AP8" s="85"/>
      <c r="AQ8" s="85"/>
      <c r="AR8" s="85"/>
      <c r="AS8" s="87"/>
    </row>
    <row r="9" spans="1:45" s="7" customFormat="1" ht="12.75" customHeight="1">
      <c r="A9" s="163"/>
      <c r="B9" s="152"/>
      <c r="C9" s="31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84">
        <f t="shared" si="0"/>
        <v>23749154</v>
      </c>
      <c r="Q9" s="85"/>
      <c r="R9" s="85"/>
      <c r="S9" s="85"/>
      <c r="T9" s="86"/>
      <c r="U9" s="85">
        <v>0</v>
      </c>
      <c r="V9" s="85"/>
      <c r="W9" s="85"/>
      <c r="X9" s="85"/>
      <c r="Y9" s="87"/>
      <c r="Z9" s="88">
        <v>20872784</v>
      </c>
      <c r="AA9" s="89"/>
      <c r="AB9" s="89"/>
      <c r="AC9" s="89"/>
      <c r="AD9" s="90"/>
      <c r="AE9" s="91">
        <v>2876370</v>
      </c>
      <c r="AF9" s="85"/>
      <c r="AG9" s="85"/>
      <c r="AH9" s="85"/>
      <c r="AI9" s="87"/>
      <c r="AJ9" s="91">
        <v>0</v>
      </c>
      <c r="AK9" s="85"/>
      <c r="AL9" s="85"/>
      <c r="AM9" s="85"/>
      <c r="AN9" s="87"/>
      <c r="AO9" s="91">
        <v>0</v>
      </c>
      <c r="AP9" s="85"/>
      <c r="AQ9" s="85"/>
      <c r="AR9" s="85"/>
      <c r="AS9" s="87"/>
    </row>
    <row r="10" spans="1:45" s="7" customFormat="1" ht="12.75" customHeight="1">
      <c r="A10" s="163"/>
      <c r="B10" s="152"/>
      <c r="C10" s="31" t="s">
        <v>95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84">
        <f t="shared" si="0"/>
        <v>52076571</v>
      </c>
      <c r="Q10" s="85"/>
      <c r="R10" s="85"/>
      <c r="S10" s="85"/>
      <c r="T10" s="86"/>
      <c r="U10" s="85">
        <f>SUM(U11:Y14)</f>
        <v>0</v>
      </c>
      <c r="V10" s="85"/>
      <c r="W10" s="85"/>
      <c r="X10" s="85"/>
      <c r="Y10" s="87"/>
      <c r="Z10" s="88">
        <f>SUM(Z11:AD14)</f>
        <v>886464</v>
      </c>
      <c r="AA10" s="89"/>
      <c r="AB10" s="89"/>
      <c r="AC10" s="89"/>
      <c r="AD10" s="90"/>
      <c r="AE10" s="91">
        <f>SUM(AE11:AI14)</f>
        <v>169752</v>
      </c>
      <c r="AF10" s="85"/>
      <c r="AG10" s="85"/>
      <c r="AH10" s="85"/>
      <c r="AI10" s="87"/>
      <c r="AJ10" s="91">
        <f>SUM(AJ11:AN14)</f>
        <v>22790000</v>
      </c>
      <c r="AK10" s="85"/>
      <c r="AL10" s="85"/>
      <c r="AM10" s="85"/>
      <c r="AN10" s="87"/>
      <c r="AO10" s="91">
        <f>SUM(AO11:AS14)</f>
        <v>28230355</v>
      </c>
      <c r="AP10" s="85"/>
      <c r="AQ10" s="85"/>
      <c r="AR10" s="85"/>
      <c r="AS10" s="87"/>
    </row>
    <row r="11" spans="1:45" s="7" customFormat="1" ht="12.75" customHeight="1">
      <c r="A11" s="163"/>
      <c r="B11" s="152"/>
      <c r="C11" s="31" t="s">
        <v>96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84">
        <f t="shared" si="0"/>
        <v>959385</v>
      </c>
      <c r="Q11" s="85"/>
      <c r="R11" s="85"/>
      <c r="S11" s="85"/>
      <c r="T11" s="86"/>
      <c r="U11" s="85">
        <v>0</v>
      </c>
      <c r="V11" s="85"/>
      <c r="W11" s="85"/>
      <c r="X11" s="85"/>
      <c r="Y11" s="87"/>
      <c r="Z11" s="88">
        <v>813304</v>
      </c>
      <c r="AA11" s="89"/>
      <c r="AB11" s="89"/>
      <c r="AC11" s="89"/>
      <c r="AD11" s="90"/>
      <c r="AE11" s="91">
        <v>146081</v>
      </c>
      <c r="AF11" s="85"/>
      <c r="AG11" s="85"/>
      <c r="AH11" s="85"/>
      <c r="AI11" s="87"/>
      <c r="AJ11" s="91">
        <v>0</v>
      </c>
      <c r="AK11" s="85"/>
      <c r="AL11" s="85"/>
      <c r="AM11" s="85"/>
      <c r="AN11" s="87"/>
      <c r="AO11" s="91">
        <v>0</v>
      </c>
      <c r="AP11" s="85"/>
      <c r="AQ11" s="85"/>
      <c r="AR11" s="85"/>
      <c r="AS11" s="87"/>
    </row>
    <row r="12" spans="1:45" s="7" customFormat="1" ht="12.75" customHeight="1">
      <c r="A12" s="163"/>
      <c r="B12" s="152"/>
      <c r="C12" s="31" t="s">
        <v>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84">
        <f t="shared" si="0"/>
        <v>51020355</v>
      </c>
      <c r="Q12" s="85"/>
      <c r="R12" s="85"/>
      <c r="S12" s="85"/>
      <c r="T12" s="86"/>
      <c r="U12" s="85">
        <v>0</v>
      </c>
      <c r="V12" s="85"/>
      <c r="W12" s="85"/>
      <c r="X12" s="85"/>
      <c r="Y12" s="87"/>
      <c r="Z12" s="88">
        <v>0</v>
      </c>
      <c r="AA12" s="89"/>
      <c r="AB12" s="89"/>
      <c r="AC12" s="89"/>
      <c r="AD12" s="90"/>
      <c r="AE12" s="91">
        <v>0</v>
      </c>
      <c r="AF12" s="85"/>
      <c r="AG12" s="85"/>
      <c r="AH12" s="85"/>
      <c r="AI12" s="87"/>
      <c r="AJ12" s="91">
        <v>22790000</v>
      </c>
      <c r="AK12" s="85"/>
      <c r="AL12" s="85"/>
      <c r="AM12" s="85"/>
      <c r="AN12" s="87"/>
      <c r="AO12" s="91">
        <v>28230355</v>
      </c>
      <c r="AP12" s="85"/>
      <c r="AQ12" s="85"/>
      <c r="AR12" s="85"/>
      <c r="AS12" s="87"/>
    </row>
    <row r="13" spans="1:45" s="7" customFormat="1" ht="12.75" customHeight="1">
      <c r="A13" s="163"/>
      <c r="B13" s="152"/>
      <c r="C13" s="31" t="s">
        <v>97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84">
        <f t="shared" si="0"/>
        <v>96831</v>
      </c>
      <c r="Q13" s="85"/>
      <c r="R13" s="85"/>
      <c r="S13" s="85"/>
      <c r="T13" s="86"/>
      <c r="U13" s="85">
        <v>0</v>
      </c>
      <c r="V13" s="85"/>
      <c r="W13" s="85"/>
      <c r="X13" s="85"/>
      <c r="Y13" s="87"/>
      <c r="Z13" s="88">
        <v>73160</v>
      </c>
      <c r="AA13" s="89"/>
      <c r="AB13" s="89"/>
      <c r="AC13" s="89"/>
      <c r="AD13" s="90"/>
      <c r="AE13" s="91">
        <v>23671</v>
      </c>
      <c r="AF13" s="85"/>
      <c r="AG13" s="85"/>
      <c r="AH13" s="85"/>
      <c r="AI13" s="87"/>
      <c r="AJ13" s="91">
        <v>0</v>
      </c>
      <c r="AK13" s="85"/>
      <c r="AL13" s="85"/>
      <c r="AM13" s="85"/>
      <c r="AN13" s="87"/>
      <c r="AO13" s="91">
        <v>0</v>
      </c>
      <c r="AP13" s="85"/>
      <c r="AQ13" s="85"/>
      <c r="AR13" s="85"/>
      <c r="AS13" s="87"/>
    </row>
    <row r="14" spans="1:45" s="7" customFormat="1" ht="12.75" customHeight="1">
      <c r="A14" s="163"/>
      <c r="B14" s="152"/>
      <c r="C14" s="31" t="s">
        <v>98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84">
        <f t="shared" si="0"/>
        <v>0</v>
      </c>
      <c r="Q14" s="85"/>
      <c r="R14" s="85"/>
      <c r="S14" s="85"/>
      <c r="T14" s="86"/>
      <c r="U14" s="85">
        <v>0</v>
      </c>
      <c r="V14" s="85"/>
      <c r="W14" s="85"/>
      <c r="X14" s="85"/>
      <c r="Y14" s="87"/>
      <c r="Z14" s="88">
        <v>0</v>
      </c>
      <c r="AA14" s="89"/>
      <c r="AB14" s="89"/>
      <c r="AC14" s="89"/>
      <c r="AD14" s="90"/>
      <c r="AE14" s="91">
        <v>0</v>
      </c>
      <c r="AF14" s="85"/>
      <c r="AG14" s="85"/>
      <c r="AH14" s="85"/>
      <c r="AI14" s="87"/>
      <c r="AJ14" s="91">
        <v>0</v>
      </c>
      <c r="AK14" s="85"/>
      <c r="AL14" s="85"/>
      <c r="AM14" s="85"/>
      <c r="AN14" s="87"/>
      <c r="AO14" s="91">
        <v>0</v>
      </c>
      <c r="AP14" s="85"/>
      <c r="AQ14" s="85"/>
      <c r="AR14" s="85"/>
      <c r="AS14" s="87"/>
    </row>
    <row r="15" spans="1:45" s="7" customFormat="1" ht="12.75" customHeight="1">
      <c r="A15" s="163"/>
      <c r="B15" s="152"/>
      <c r="C15" s="31" t="s">
        <v>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84">
        <f t="shared" si="0"/>
        <v>1906000</v>
      </c>
      <c r="Q15" s="85"/>
      <c r="R15" s="85"/>
      <c r="S15" s="85"/>
      <c r="T15" s="86"/>
      <c r="U15" s="85">
        <f>U16</f>
        <v>0</v>
      </c>
      <c r="V15" s="85"/>
      <c r="W15" s="85"/>
      <c r="X15" s="85"/>
      <c r="Y15" s="87"/>
      <c r="Z15" s="88">
        <f>Z16</f>
        <v>1503000</v>
      </c>
      <c r="AA15" s="89"/>
      <c r="AB15" s="89"/>
      <c r="AC15" s="89"/>
      <c r="AD15" s="90"/>
      <c r="AE15" s="91">
        <f>AE16</f>
        <v>403000</v>
      </c>
      <c r="AF15" s="85"/>
      <c r="AG15" s="85"/>
      <c r="AH15" s="85"/>
      <c r="AI15" s="87"/>
      <c r="AJ15" s="91">
        <f>AJ16</f>
        <v>0</v>
      </c>
      <c r="AK15" s="85"/>
      <c r="AL15" s="85"/>
      <c r="AM15" s="85"/>
      <c r="AN15" s="87"/>
      <c r="AO15" s="91">
        <f>AO16</f>
        <v>0</v>
      </c>
      <c r="AP15" s="85"/>
      <c r="AQ15" s="85"/>
      <c r="AR15" s="85"/>
      <c r="AS15" s="87"/>
    </row>
    <row r="16" spans="1:45" s="7" customFormat="1" ht="12.75" customHeight="1">
      <c r="A16" s="163"/>
      <c r="B16" s="152"/>
      <c r="C16" s="31" t="s">
        <v>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84">
        <f t="shared" si="0"/>
        <v>1906000</v>
      </c>
      <c r="Q16" s="85"/>
      <c r="R16" s="85"/>
      <c r="S16" s="85"/>
      <c r="T16" s="86"/>
      <c r="U16" s="85">
        <v>0</v>
      </c>
      <c r="V16" s="85"/>
      <c r="W16" s="85"/>
      <c r="X16" s="85"/>
      <c r="Y16" s="87"/>
      <c r="Z16" s="88">
        <v>1503000</v>
      </c>
      <c r="AA16" s="89"/>
      <c r="AB16" s="89"/>
      <c r="AC16" s="89"/>
      <c r="AD16" s="90"/>
      <c r="AE16" s="91">
        <v>403000</v>
      </c>
      <c r="AF16" s="85"/>
      <c r="AG16" s="85"/>
      <c r="AH16" s="85"/>
      <c r="AI16" s="87"/>
      <c r="AJ16" s="91">
        <v>0</v>
      </c>
      <c r="AK16" s="85"/>
      <c r="AL16" s="85"/>
      <c r="AM16" s="85"/>
      <c r="AN16" s="87"/>
      <c r="AO16" s="91">
        <v>0</v>
      </c>
      <c r="AP16" s="85"/>
      <c r="AQ16" s="85"/>
      <c r="AR16" s="85"/>
      <c r="AS16" s="87"/>
    </row>
    <row r="17" spans="1:45" s="7" customFormat="1" ht="12.75" customHeight="1">
      <c r="A17" s="163"/>
      <c r="B17" s="152"/>
      <c r="C17" s="31" t="s">
        <v>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84">
        <f t="shared" si="0"/>
        <v>5183392</v>
      </c>
      <c r="Q17" s="85"/>
      <c r="R17" s="85"/>
      <c r="S17" s="85"/>
      <c r="T17" s="86"/>
      <c r="U17" s="85">
        <f>U18</f>
        <v>800182</v>
      </c>
      <c r="V17" s="85"/>
      <c r="W17" s="85"/>
      <c r="X17" s="85"/>
      <c r="Y17" s="87"/>
      <c r="Z17" s="88">
        <f>Z18</f>
        <v>4219610</v>
      </c>
      <c r="AA17" s="89"/>
      <c r="AB17" s="89"/>
      <c r="AC17" s="89"/>
      <c r="AD17" s="90"/>
      <c r="AE17" s="91">
        <f>AE18</f>
        <v>163600</v>
      </c>
      <c r="AF17" s="85"/>
      <c r="AG17" s="85"/>
      <c r="AH17" s="85"/>
      <c r="AI17" s="87"/>
      <c r="AJ17" s="91">
        <f>AJ18</f>
        <v>0</v>
      </c>
      <c r="AK17" s="85"/>
      <c r="AL17" s="85"/>
      <c r="AM17" s="85"/>
      <c r="AN17" s="87"/>
      <c r="AO17" s="91">
        <f>AO18</f>
        <v>0</v>
      </c>
      <c r="AP17" s="85"/>
      <c r="AQ17" s="85"/>
      <c r="AR17" s="85"/>
      <c r="AS17" s="87"/>
    </row>
    <row r="18" spans="1:45" s="7" customFormat="1" ht="12.75" customHeight="1">
      <c r="A18" s="163"/>
      <c r="B18" s="152"/>
      <c r="C18" s="31" t="s">
        <v>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84">
        <f t="shared" si="0"/>
        <v>5183392</v>
      </c>
      <c r="Q18" s="85"/>
      <c r="R18" s="85"/>
      <c r="S18" s="85"/>
      <c r="T18" s="86"/>
      <c r="U18" s="85">
        <v>800182</v>
      </c>
      <c r="V18" s="85"/>
      <c r="W18" s="85"/>
      <c r="X18" s="85"/>
      <c r="Y18" s="87"/>
      <c r="Z18" s="88">
        <v>4219610</v>
      </c>
      <c r="AA18" s="89"/>
      <c r="AB18" s="89"/>
      <c r="AC18" s="89"/>
      <c r="AD18" s="90"/>
      <c r="AE18" s="91">
        <v>163600</v>
      </c>
      <c r="AF18" s="85"/>
      <c r="AG18" s="85"/>
      <c r="AH18" s="85"/>
      <c r="AI18" s="87"/>
      <c r="AJ18" s="91">
        <v>0</v>
      </c>
      <c r="AK18" s="85"/>
      <c r="AL18" s="85"/>
      <c r="AM18" s="85"/>
      <c r="AN18" s="87"/>
      <c r="AO18" s="91">
        <v>0</v>
      </c>
      <c r="AP18" s="85"/>
      <c r="AQ18" s="85"/>
      <c r="AR18" s="85"/>
      <c r="AS18" s="87"/>
    </row>
    <row r="19" spans="1:45" s="7" customFormat="1" ht="12.75" customHeight="1">
      <c r="A19" s="163"/>
      <c r="B19" s="152"/>
      <c r="C19" s="31" t="s">
        <v>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84">
        <f t="shared" si="0"/>
        <v>10775006</v>
      </c>
      <c r="Q19" s="85"/>
      <c r="R19" s="85"/>
      <c r="S19" s="85"/>
      <c r="T19" s="86"/>
      <c r="U19" s="85">
        <f>SUM(U20:Y21)</f>
        <v>366166</v>
      </c>
      <c r="V19" s="85"/>
      <c r="W19" s="85"/>
      <c r="X19" s="85"/>
      <c r="Y19" s="87"/>
      <c r="Z19" s="88">
        <f>SUM(Z20:AD21)</f>
        <v>1560620</v>
      </c>
      <c r="AA19" s="89"/>
      <c r="AB19" s="89"/>
      <c r="AC19" s="89"/>
      <c r="AD19" s="90"/>
      <c r="AE19" s="91">
        <f>SUM(AE20:AI21)</f>
        <v>8014977</v>
      </c>
      <c r="AF19" s="85"/>
      <c r="AG19" s="85"/>
      <c r="AH19" s="85"/>
      <c r="AI19" s="87"/>
      <c r="AJ19" s="91">
        <f>SUM(AJ20:AN21)</f>
        <v>833243</v>
      </c>
      <c r="AK19" s="85"/>
      <c r="AL19" s="85"/>
      <c r="AM19" s="85"/>
      <c r="AN19" s="87"/>
      <c r="AO19" s="91">
        <f>SUM(AO20:AS21)</f>
        <v>0</v>
      </c>
      <c r="AP19" s="85"/>
      <c r="AQ19" s="85"/>
      <c r="AR19" s="85"/>
      <c r="AS19" s="87"/>
    </row>
    <row r="20" spans="1:45" s="7" customFormat="1" ht="12.75" customHeight="1">
      <c r="A20" s="163"/>
      <c r="B20" s="152"/>
      <c r="C20" s="31" t="s">
        <v>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84">
        <f t="shared" si="0"/>
        <v>3160808</v>
      </c>
      <c r="Q20" s="85"/>
      <c r="R20" s="85"/>
      <c r="S20" s="85"/>
      <c r="T20" s="86"/>
      <c r="U20" s="85">
        <v>366166</v>
      </c>
      <c r="V20" s="85"/>
      <c r="W20" s="85"/>
      <c r="X20" s="85"/>
      <c r="Y20" s="87"/>
      <c r="Z20" s="88">
        <v>1218510</v>
      </c>
      <c r="AA20" s="89"/>
      <c r="AB20" s="89"/>
      <c r="AC20" s="89"/>
      <c r="AD20" s="90"/>
      <c r="AE20" s="91">
        <v>1576132</v>
      </c>
      <c r="AF20" s="85"/>
      <c r="AG20" s="85"/>
      <c r="AH20" s="85"/>
      <c r="AI20" s="87"/>
      <c r="AJ20" s="91">
        <v>0</v>
      </c>
      <c r="AK20" s="85"/>
      <c r="AL20" s="85"/>
      <c r="AM20" s="85"/>
      <c r="AN20" s="87"/>
      <c r="AO20" s="91">
        <v>0</v>
      </c>
      <c r="AP20" s="85"/>
      <c r="AQ20" s="85"/>
      <c r="AR20" s="85"/>
      <c r="AS20" s="87"/>
    </row>
    <row r="21" spans="1:45" s="7" customFormat="1" ht="12.75" customHeight="1">
      <c r="A21" s="163"/>
      <c r="B21" s="152"/>
      <c r="C21" s="31" t="s">
        <v>132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84">
        <f t="shared" si="0"/>
        <v>7614198</v>
      </c>
      <c r="Q21" s="85"/>
      <c r="R21" s="85"/>
      <c r="S21" s="85"/>
      <c r="T21" s="86"/>
      <c r="U21" s="85">
        <v>0</v>
      </c>
      <c r="V21" s="85"/>
      <c r="W21" s="85"/>
      <c r="X21" s="85"/>
      <c r="Y21" s="87"/>
      <c r="Z21" s="88">
        <v>342110</v>
      </c>
      <c r="AA21" s="89"/>
      <c r="AB21" s="89"/>
      <c r="AC21" s="89"/>
      <c r="AD21" s="90"/>
      <c r="AE21" s="91">
        <v>6438845</v>
      </c>
      <c r="AF21" s="85"/>
      <c r="AG21" s="85"/>
      <c r="AH21" s="85"/>
      <c r="AI21" s="87"/>
      <c r="AJ21" s="91">
        <v>833243</v>
      </c>
      <c r="AK21" s="85"/>
      <c r="AL21" s="85"/>
      <c r="AM21" s="85"/>
      <c r="AN21" s="87"/>
      <c r="AO21" s="91">
        <v>0</v>
      </c>
      <c r="AP21" s="85"/>
      <c r="AQ21" s="85"/>
      <c r="AR21" s="85"/>
      <c r="AS21" s="87"/>
    </row>
    <row r="22" spans="1:45" s="7" customFormat="1" ht="12.75" customHeight="1">
      <c r="A22" s="163"/>
      <c r="B22" s="152"/>
      <c r="C22" s="31" t="s">
        <v>10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84">
        <f t="shared" si="0"/>
        <v>494000</v>
      </c>
      <c r="Q22" s="85"/>
      <c r="R22" s="85"/>
      <c r="S22" s="85"/>
      <c r="T22" s="86"/>
      <c r="U22" s="85">
        <f>U23</f>
        <v>0</v>
      </c>
      <c r="V22" s="85"/>
      <c r="W22" s="85"/>
      <c r="X22" s="85"/>
      <c r="Y22" s="87"/>
      <c r="Z22" s="88">
        <f>Z23</f>
        <v>494000</v>
      </c>
      <c r="AA22" s="89"/>
      <c r="AB22" s="89"/>
      <c r="AC22" s="89"/>
      <c r="AD22" s="90"/>
      <c r="AE22" s="91">
        <f>AE23</f>
        <v>0</v>
      </c>
      <c r="AF22" s="85"/>
      <c r="AG22" s="85"/>
      <c r="AH22" s="85"/>
      <c r="AI22" s="87"/>
      <c r="AJ22" s="91">
        <f>AJ23</f>
        <v>0</v>
      </c>
      <c r="AK22" s="85"/>
      <c r="AL22" s="85"/>
      <c r="AM22" s="85"/>
      <c r="AN22" s="87"/>
      <c r="AO22" s="91">
        <f>AO23</f>
        <v>0</v>
      </c>
      <c r="AP22" s="85"/>
      <c r="AQ22" s="85"/>
      <c r="AR22" s="85"/>
      <c r="AS22" s="87"/>
    </row>
    <row r="23" spans="1:45" s="7" customFormat="1" ht="12.75" customHeight="1">
      <c r="A23" s="163"/>
      <c r="B23" s="152"/>
      <c r="C23" s="31" t="s">
        <v>11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84">
        <f t="shared" si="0"/>
        <v>494000</v>
      </c>
      <c r="Q23" s="85"/>
      <c r="R23" s="85"/>
      <c r="S23" s="85"/>
      <c r="T23" s="86"/>
      <c r="U23" s="85">
        <v>0</v>
      </c>
      <c r="V23" s="85"/>
      <c r="W23" s="85"/>
      <c r="X23" s="85"/>
      <c r="Y23" s="87"/>
      <c r="Z23" s="88">
        <v>494000</v>
      </c>
      <c r="AA23" s="89"/>
      <c r="AB23" s="89"/>
      <c r="AC23" s="89"/>
      <c r="AD23" s="90"/>
      <c r="AE23" s="91">
        <v>0</v>
      </c>
      <c r="AF23" s="85"/>
      <c r="AG23" s="85"/>
      <c r="AH23" s="85"/>
      <c r="AI23" s="87"/>
      <c r="AJ23" s="91">
        <v>0</v>
      </c>
      <c r="AK23" s="85"/>
      <c r="AL23" s="85"/>
      <c r="AM23" s="85"/>
      <c r="AN23" s="87"/>
      <c r="AO23" s="91">
        <v>0</v>
      </c>
      <c r="AP23" s="85"/>
      <c r="AQ23" s="85"/>
      <c r="AR23" s="85"/>
      <c r="AS23" s="87"/>
    </row>
    <row r="24" spans="1:45" s="7" customFormat="1" ht="12.75" customHeight="1">
      <c r="A24" s="163"/>
      <c r="B24" s="152"/>
      <c r="C24" s="31" t="s">
        <v>12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84">
        <f t="shared" si="0"/>
        <v>11153</v>
      </c>
      <c r="Q24" s="85"/>
      <c r="R24" s="85"/>
      <c r="S24" s="85"/>
      <c r="T24" s="86"/>
      <c r="U24" s="85">
        <f>U25</f>
        <v>838</v>
      </c>
      <c r="V24" s="85"/>
      <c r="W24" s="85"/>
      <c r="X24" s="85"/>
      <c r="Y24" s="87"/>
      <c r="Z24" s="88">
        <f>Z25</f>
        <v>4000</v>
      </c>
      <c r="AA24" s="89"/>
      <c r="AB24" s="89"/>
      <c r="AC24" s="89"/>
      <c r="AD24" s="90"/>
      <c r="AE24" s="91">
        <f>AE25</f>
        <v>6315</v>
      </c>
      <c r="AF24" s="85"/>
      <c r="AG24" s="85"/>
      <c r="AH24" s="85"/>
      <c r="AI24" s="87"/>
      <c r="AJ24" s="91">
        <f>AJ25</f>
        <v>0</v>
      </c>
      <c r="AK24" s="85"/>
      <c r="AL24" s="85"/>
      <c r="AM24" s="85"/>
      <c r="AN24" s="87"/>
      <c r="AO24" s="91">
        <f>AO25</f>
        <v>0</v>
      </c>
      <c r="AP24" s="85"/>
      <c r="AQ24" s="85"/>
      <c r="AR24" s="85"/>
      <c r="AS24" s="87"/>
    </row>
    <row r="25" spans="1:45" s="7" customFormat="1" ht="12.75" customHeight="1">
      <c r="A25" s="163"/>
      <c r="B25" s="152"/>
      <c r="C25" s="31" t="s">
        <v>13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84">
        <f t="shared" si="0"/>
        <v>11153</v>
      </c>
      <c r="Q25" s="85"/>
      <c r="R25" s="85"/>
      <c r="S25" s="85"/>
      <c r="T25" s="86"/>
      <c r="U25" s="85">
        <v>838</v>
      </c>
      <c r="V25" s="85"/>
      <c r="W25" s="85"/>
      <c r="X25" s="85"/>
      <c r="Y25" s="87"/>
      <c r="Z25" s="88">
        <v>4000</v>
      </c>
      <c r="AA25" s="89"/>
      <c r="AB25" s="89"/>
      <c r="AC25" s="89"/>
      <c r="AD25" s="90"/>
      <c r="AE25" s="91">
        <v>6315</v>
      </c>
      <c r="AF25" s="85"/>
      <c r="AG25" s="85"/>
      <c r="AH25" s="85"/>
      <c r="AI25" s="87"/>
      <c r="AJ25" s="91">
        <v>0</v>
      </c>
      <c r="AK25" s="85"/>
      <c r="AL25" s="85"/>
      <c r="AM25" s="85"/>
      <c r="AN25" s="87"/>
      <c r="AO25" s="91">
        <v>0</v>
      </c>
      <c r="AP25" s="85"/>
      <c r="AQ25" s="85"/>
      <c r="AR25" s="85"/>
      <c r="AS25" s="87"/>
    </row>
    <row r="26" spans="1:45" s="7" customFormat="1" ht="12.75" customHeight="1">
      <c r="A26" s="163"/>
      <c r="B26" s="152"/>
      <c r="C26" s="31" t="s">
        <v>14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84">
        <f t="shared" si="0"/>
        <v>0</v>
      </c>
      <c r="Q26" s="85"/>
      <c r="R26" s="85"/>
      <c r="S26" s="85"/>
      <c r="T26" s="86"/>
      <c r="U26" s="85">
        <f>U27</f>
        <v>0</v>
      </c>
      <c r="V26" s="85"/>
      <c r="W26" s="85"/>
      <c r="X26" s="85"/>
      <c r="Y26" s="87"/>
      <c r="Z26" s="88">
        <f>Z27</f>
        <v>0</v>
      </c>
      <c r="AA26" s="89"/>
      <c r="AB26" s="89"/>
      <c r="AC26" s="89"/>
      <c r="AD26" s="90"/>
      <c r="AE26" s="91">
        <f>AE27</f>
        <v>0</v>
      </c>
      <c r="AF26" s="85"/>
      <c r="AG26" s="85"/>
      <c r="AH26" s="85"/>
      <c r="AI26" s="87"/>
      <c r="AJ26" s="91">
        <f>AJ27</f>
        <v>0</v>
      </c>
      <c r="AK26" s="85"/>
      <c r="AL26" s="85"/>
      <c r="AM26" s="85"/>
      <c r="AN26" s="87"/>
      <c r="AO26" s="91">
        <f>AO27</f>
        <v>0</v>
      </c>
      <c r="AP26" s="85"/>
      <c r="AQ26" s="85"/>
      <c r="AR26" s="85"/>
      <c r="AS26" s="87"/>
    </row>
    <row r="27" spans="1:45" s="7" customFormat="1" ht="12.75" customHeight="1">
      <c r="A27" s="163"/>
      <c r="B27" s="152"/>
      <c r="C27" s="31" t="s">
        <v>15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84">
        <f t="shared" si="0"/>
        <v>0</v>
      </c>
      <c r="Q27" s="85"/>
      <c r="R27" s="85"/>
      <c r="S27" s="85"/>
      <c r="T27" s="86"/>
      <c r="U27" s="85">
        <v>0</v>
      </c>
      <c r="V27" s="85"/>
      <c r="W27" s="85"/>
      <c r="X27" s="85"/>
      <c r="Y27" s="87"/>
      <c r="Z27" s="88">
        <v>0</v>
      </c>
      <c r="AA27" s="89"/>
      <c r="AB27" s="89"/>
      <c r="AC27" s="89"/>
      <c r="AD27" s="90"/>
      <c r="AE27" s="91">
        <v>0</v>
      </c>
      <c r="AF27" s="85"/>
      <c r="AG27" s="85"/>
      <c r="AH27" s="85"/>
      <c r="AI27" s="87"/>
      <c r="AJ27" s="91">
        <v>0</v>
      </c>
      <c r="AK27" s="85"/>
      <c r="AL27" s="85"/>
      <c r="AM27" s="85"/>
      <c r="AN27" s="87"/>
      <c r="AO27" s="91">
        <v>0</v>
      </c>
      <c r="AP27" s="85"/>
      <c r="AQ27" s="85"/>
      <c r="AR27" s="85"/>
      <c r="AS27" s="87"/>
    </row>
    <row r="28" spans="1:45" s="7" customFormat="1" ht="12.75" customHeight="1">
      <c r="A28" s="163"/>
      <c r="B28" s="152"/>
      <c r="C28" s="31" t="s">
        <v>16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84">
        <f t="shared" si="0"/>
        <v>27690000</v>
      </c>
      <c r="Q28" s="85"/>
      <c r="R28" s="85"/>
      <c r="S28" s="85"/>
      <c r="T28" s="86"/>
      <c r="U28" s="85">
        <f>U29</f>
        <v>27690000</v>
      </c>
      <c r="V28" s="85"/>
      <c r="W28" s="85"/>
      <c r="X28" s="85"/>
      <c r="Y28" s="87"/>
      <c r="Z28" s="88">
        <f>Z29</f>
        <v>0</v>
      </c>
      <c r="AA28" s="89"/>
      <c r="AB28" s="89"/>
      <c r="AC28" s="89"/>
      <c r="AD28" s="90"/>
      <c r="AE28" s="91">
        <f>AE29</f>
        <v>0</v>
      </c>
      <c r="AF28" s="85"/>
      <c r="AG28" s="85"/>
      <c r="AH28" s="85"/>
      <c r="AI28" s="87"/>
      <c r="AJ28" s="91">
        <f>AJ29</f>
        <v>0</v>
      </c>
      <c r="AK28" s="85"/>
      <c r="AL28" s="85"/>
      <c r="AM28" s="85"/>
      <c r="AN28" s="87"/>
      <c r="AO28" s="91">
        <f>AO29</f>
        <v>0</v>
      </c>
      <c r="AP28" s="85"/>
      <c r="AQ28" s="85"/>
      <c r="AR28" s="85"/>
      <c r="AS28" s="87"/>
    </row>
    <row r="29" spans="1:45" s="7" customFormat="1" ht="12.75" customHeight="1">
      <c r="A29" s="163"/>
      <c r="B29" s="152"/>
      <c r="C29" s="31" t="s">
        <v>17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84">
        <f t="shared" si="0"/>
        <v>27690000</v>
      </c>
      <c r="Q29" s="85"/>
      <c r="R29" s="85"/>
      <c r="S29" s="85"/>
      <c r="T29" s="86"/>
      <c r="U29" s="85">
        <v>27690000</v>
      </c>
      <c r="V29" s="85"/>
      <c r="W29" s="85"/>
      <c r="X29" s="85"/>
      <c r="Y29" s="87"/>
      <c r="Z29" s="88">
        <v>0</v>
      </c>
      <c r="AA29" s="89"/>
      <c r="AB29" s="89"/>
      <c r="AC29" s="89"/>
      <c r="AD29" s="90"/>
      <c r="AE29" s="91">
        <v>0</v>
      </c>
      <c r="AF29" s="85"/>
      <c r="AG29" s="85"/>
      <c r="AH29" s="85"/>
      <c r="AI29" s="87"/>
      <c r="AJ29" s="91">
        <v>0</v>
      </c>
      <c r="AK29" s="85"/>
      <c r="AL29" s="85"/>
      <c r="AM29" s="85"/>
      <c r="AN29" s="87"/>
      <c r="AO29" s="91">
        <v>0</v>
      </c>
      <c r="AP29" s="85"/>
      <c r="AQ29" s="85"/>
      <c r="AR29" s="85"/>
      <c r="AS29" s="87"/>
    </row>
    <row r="30" spans="1:45" s="7" customFormat="1" ht="13.5" customHeight="1">
      <c r="A30" s="163"/>
      <c r="B30" s="153"/>
      <c r="C30" s="32" t="s">
        <v>82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126">
        <f>P5+P10+P15+P17+P19+P22+P24+P26+P28</f>
        <v>380674744</v>
      </c>
      <c r="Q30" s="92"/>
      <c r="R30" s="92"/>
      <c r="S30" s="92"/>
      <c r="T30" s="127"/>
      <c r="U30" s="92">
        <f>U5+U10+U15+U17+U19+U22+U24+U26+U28</f>
        <v>28857186</v>
      </c>
      <c r="V30" s="92"/>
      <c r="W30" s="92"/>
      <c r="X30" s="92"/>
      <c r="Y30" s="93"/>
      <c r="Z30" s="119">
        <f>Z5+Z10+Z15+Z17+Z19+Z22+Z24+Z26+Z28</f>
        <v>200705321</v>
      </c>
      <c r="AA30" s="119"/>
      <c r="AB30" s="119"/>
      <c r="AC30" s="119"/>
      <c r="AD30" s="120"/>
      <c r="AE30" s="92">
        <f>AE5+AE10+AE15+AE17+AE19+AE22+AE24+AE26+AE28</f>
        <v>99258639</v>
      </c>
      <c r="AF30" s="92"/>
      <c r="AG30" s="92"/>
      <c r="AH30" s="92"/>
      <c r="AI30" s="93"/>
      <c r="AJ30" s="92">
        <f>AJ5+AJ10+AJ15+AJ17+AJ19+AJ22+AJ24+AJ26+AJ28</f>
        <v>23623243</v>
      </c>
      <c r="AK30" s="92"/>
      <c r="AL30" s="92"/>
      <c r="AM30" s="92"/>
      <c r="AN30" s="93"/>
      <c r="AO30" s="92">
        <f>AO5+AO10+AO15+AO17+AO19+AO22+AO24+AO26+AO28</f>
        <v>28230355</v>
      </c>
      <c r="AP30" s="92"/>
      <c r="AQ30" s="92"/>
      <c r="AR30" s="92"/>
      <c r="AS30" s="93"/>
    </row>
    <row r="31" spans="1:45" s="7" customFormat="1" ht="13.5" customHeight="1">
      <c r="A31" s="163"/>
      <c r="B31" s="165" t="s">
        <v>61</v>
      </c>
      <c r="C31" s="30" t="s">
        <v>18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37">
        <f>SUM(P32:T37)</f>
        <v>229089106</v>
      </c>
      <c r="Q31" s="95"/>
      <c r="R31" s="95"/>
      <c r="S31" s="95"/>
      <c r="T31" s="138"/>
      <c r="U31" s="95">
        <f>SUM(U32:Y37)</f>
        <v>0</v>
      </c>
      <c r="V31" s="95"/>
      <c r="W31" s="95"/>
      <c r="X31" s="95"/>
      <c r="Y31" s="96"/>
      <c r="Z31" s="113">
        <f>SUM(Z32:AD37)</f>
        <v>121834705</v>
      </c>
      <c r="AA31" s="114"/>
      <c r="AB31" s="114"/>
      <c r="AC31" s="114"/>
      <c r="AD31" s="115"/>
      <c r="AE31" s="94">
        <f>SUM(AE32:AI37)</f>
        <v>67735667</v>
      </c>
      <c r="AF31" s="95"/>
      <c r="AG31" s="95"/>
      <c r="AH31" s="95"/>
      <c r="AI31" s="96"/>
      <c r="AJ31" s="94">
        <f>SUM(AJ32:AN37)</f>
        <v>18006449</v>
      </c>
      <c r="AK31" s="95"/>
      <c r="AL31" s="95"/>
      <c r="AM31" s="95"/>
      <c r="AN31" s="96"/>
      <c r="AO31" s="94">
        <f>SUM(AO32:AS37)</f>
        <v>21512285</v>
      </c>
      <c r="AP31" s="95"/>
      <c r="AQ31" s="95"/>
      <c r="AR31" s="95"/>
      <c r="AS31" s="96"/>
    </row>
    <row r="32" spans="1:45" s="7" customFormat="1" ht="13.5" customHeight="1">
      <c r="A32" s="163"/>
      <c r="B32" s="166"/>
      <c r="C32" s="31" t="s">
        <v>19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84">
        <f t="shared" ref="P32:P77" si="1">SUM(U32:AS32)</f>
        <v>89526865</v>
      </c>
      <c r="Q32" s="85"/>
      <c r="R32" s="85"/>
      <c r="S32" s="85"/>
      <c r="T32" s="86"/>
      <c r="U32" s="85">
        <v>0</v>
      </c>
      <c r="V32" s="85"/>
      <c r="W32" s="85"/>
      <c r="X32" s="85"/>
      <c r="Y32" s="87"/>
      <c r="Z32" s="88">
        <v>56194265</v>
      </c>
      <c r="AA32" s="89"/>
      <c r="AB32" s="89"/>
      <c r="AC32" s="89"/>
      <c r="AD32" s="90"/>
      <c r="AE32" s="91">
        <v>20270600</v>
      </c>
      <c r="AF32" s="85"/>
      <c r="AG32" s="85"/>
      <c r="AH32" s="85"/>
      <c r="AI32" s="87"/>
      <c r="AJ32" s="91">
        <v>7226160</v>
      </c>
      <c r="AK32" s="85"/>
      <c r="AL32" s="85"/>
      <c r="AM32" s="85"/>
      <c r="AN32" s="87"/>
      <c r="AO32" s="91">
        <v>5835840</v>
      </c>
      <c r="AP32" s="85"/>
      <c r="AQ32" s="85"/>
      <c r="AR32" s="85"/>
      <c r="AS32" s="87"/>
    </row>
    <row r="33" spans="1:45" s="7" customFormat="1" ht="13.5" customHeight="1">
      <c r="A33" s="163"/>
      <c r="B33" s="166"/>
      <c r="C33" s="31" t="s">
        <v>20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84">
        <f t="shared" si="1"/>
        <v>53050644</v>
      </c>
      <c r="Q33" s="85"/>
      <c r="R33" s="85"/>
      <c r="S33" s="85"/>
      <c r="T33" s="86"/>
      <c r="U33" s="85">
        <v>0</v>
      </c>
      <c r="V33" s="85"/>
      <c r="W33" s="85"/>
      <c r="X33" s="85"/>
      <c r="Y33" s="87"/>
      <c r="Z33" s="88">
        <v>32737328</v>
      </c>
      <c r="AA33" s="89"/>
      <c r="AB33" s="89"/>
      <c r="AC33" s="89"/>
      <c r="AD33" s="90"/>
      <c r="AE33" s="91">
        <v>11864480</v>
      </c>
      <c r="AF33" s="85"/>
      <c r="AG33" s="85"/>
      <c r="AH33" s="85"/>
      <c r="AI33" s="87"/>
      <c r="AJ33" s="91">
        <v>4577495</v>
      </c>
      <c r="AK33" s="85"/>
      <c r="AL33" s="85"/>
      <c r="AM33" s="85"/>
      <c r="AN33" s="87"/>
      <c r="AO33" s="91">
        <v>3871341</v>
      </c>
      <c r="AP33" s="85"/>
      <c r="AQ33" s="85"/>
      <c r="AR33" s="85"/>
      <c r="AS33" s="87"/>
    </row>
    <row r="34" spans="1:45" s="7" customFormat="1" ht="13.5" customHeight="1">
      <c r="A34" s="163"/>
      <c r="B34" s="166"/>
      <c r="C34" s="31" t="s">
        <v>21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84">
        <f t="shared" si="1"/>
        <v>56260948</v>
      </c>
      <c r="Q34" s="85"/>
      <c r="R34" s="85"/>
      <c r="S34" s="85"/>
      <c r="T34" s="86"/>
      <c r="U34" s="85">
        <v>0</v>
      </c>
      <c r="V34" s="85"/>
      <c r="W34" s="85"/>
      <c r="X34" s="85"/>
      <c r="Y34" s="87"/>
      <c r="Z34" s="88">
        <v>16362257</v>
      </c>
      <c r="AA34" s="89"/>
      <c r="AB34" s="89"/>
      <c r="AC34" s="89"/>
      <c r="AD34" s="90"/>
      <c r="AE34" s="91">
        <v>26554369</v>
      </c>
      <c r="AF34" s="85"/>
      <c r="AG34" s="85"/>
      <c r="AH34" s="85"/>
      <c r="AI34" s="87"/>
      <c r="AJ34" s="91">
        <v>3721546</v>
      </c>
      <c r="AK34" s="85"/>
      <c r="AL34" s="85"/>
      <c r="AM34" s="85"/>
      <c r="AN34" s="87"/>
      <c r="AO34" s="91">
        <v>9622776</v>
      </c>
      <c r="AP34" s="85"/>
      <c r="AQ34" s="85"/>
      <c r="AR34" s="85"/>
      <c r="AS34" s="87"/>
    </row>
    <row r="35" spans="1:45" s="7" customFormat="1" ht="13.5" customHeight="1">
      <c r="A35" s="163"/>
      <c r="B35" s="166"/>
      <c r="C35" s="31" t="s">
        <v>87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84">
        <f t="shared" si="1"/>
        <v>59100</v>
      </c>
      <c r="Q35" s="85"/>
      <c r="R35" s="85"/>
      <c r="S35" s="85"/>
      <c r="T35" s="86"/>
      <c r="U35" s="85">
        <v>0</v>
      </c>
      <c r="V35" s="85"/>
      <c r="W35" s="85"/>
      <c r="X35" s="85"/>
      <c r="Y35" s="87"/>
      <c r="Z35" s="88">
        <v>0</v>
      </c>
      <c r="AA35" s="89"/>
      <c r="AB35" s="89"/>
      <c r="AC35" s="89"/>
      <c r="AD35" s="90"/>
      <c r="AE35" s="91">
        <v>0</v>
      </c>
      <c r="AF35" s="85"/>
      <c r="AG35" s="85"/>
      <c r="AH35" s="85"/>
      <c r="AI35" s="87"/>
      <c r="AJ35" s="91"/>
      <c r="AK35" s="85"/>
      <c r="AL35" s="85"/>
      <c r="AM35" s="85"/>
      <c r="AN35" s="87"/>
      <c r="AO35" s="91">
        <v>59100</v>
      </c>
      <c r="AP35" s="85"/>
      <c r="AQ35" s="85"/>
      <c r="AR35" s="85"/>
      <c r="AS35" s="87"/>
    </row>
    <row r="36" spans="1:45" s="7" customFormat="1" ht="13.5" customHeight="1">
      <c r="A36" s="163"/>
      <c r="B36" s="166"/>
      <c r="C36" s="31" t="s">
        <v>22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4">
        <f t="shared" si="1"/>
        <v>3575700</v>
      </c>
      <c r="Q36" s="85"/>
      <c r="R36" s="85"/>
      <c r="S36" s="85"/>
      <c r="T36" s="86"/>
      <c r="U36" s="85">
        <v>0</v>
      </c>
      <c r="V36" s="85"/>
      <c r="W36" s="85"/>
      <c r="X36" s="85"/>
      <c r="Y36" s="87"/>
      <c r="Z36" s="88">
        <v>2125500</v>
      </c>
      <c r="AA36" s="89"/>
      <c r="AB36" s="89"/>
      <c r="AC36" s="89"/>
      <c r="AD36" s="90"/>
      <c r="AE36" s="91">
        <v>958800</v>
      </c>
      <c r="AF36" s="85"/>
      <c r="AG36" s="85"/>
      <c r="AH36" s="85"/>
      <c r="AI36" s="87"/>
      <c r="AJ36" s="91">
        <v>265800</v>
      </c>
      <c r="AK36" s="85"/>
      <c r="AL36" s="85"/>
      <c r="AM36" s="85"/>
      <c r="AN36" s="87"/>
      <c r="AO36" s="91">
        <v>225600</v>
      </c>
      <c r="AP36" s="85"/>
      <c r="AQ36" s="85"/>
      <c r="AR36" s="85"/>
      <c r="AS36" s="87"/>
    </row>
    <row r="37" spans="1:45" s="7" customFormat="1" ht="13.5" customHeight="1">
      <c r="A37" s="163"/>
      <c r="B37" s="166"/>
      <c r="C37" s="31" t="s">
        <v>23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84">
        <f t="shared" si="1"/>
        <v>26615849</v>
      </c>
      <c r="Q37" s="85"/>
      <c r="R37" s="85"/>
      <c r="S37" s="85"/>
      <c r="T37" s="86"/>
      <c r="U37" s="85">
        <v>0</v>
      </c>
      <c r="V37" s="85"/>
      <c r="W37" s="85"/>
      <c r="X37" s="85"/>
      <c r="Y37" s="87"/>
      <c r="Z37" s="88">
        <v>14415355</v>
      </c>
      <c r="AA37" s="89"/>
      <c r="AB37" s="89"/>
      <c r="AC37" s="89"/>
      <c r="AD37" s="90"/>
      <c r="AE37" s="91">
        <v>8087418</v>
      </c>
      <c r="AF37" s="85"/>
      <c r="AG37" s="85"/>
      <c r="AH37" s="85"/>
      <c r="AI37" s="87"/>
      <c r="AJ37" s="91">
        <v>2215448</v>
      </c>
      <c r="AK37" s="85"/>
      <c r="AL37" s="85"/>
      <c r="AM37" s="85"/>
      <c r="AN37" s="87"/>
      <c r="AO37" s="91">
        <v>1897628</v>
      </c>
      <c r="AP37" s="85"/>
      <c r="AQ37" s="85"/>
      <c r="AR37" s="85"/>
      <c r="AS37" s="87"/>
    </row>
    <row r="38" spans="1:45" s="7" customFormat="1" ht="13.5" customHeight="1">
      <c r="A38" s="163"/>
      <c r="B38" s="166"/>
      <c r="C38" s="31" t="s">
        <v>24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84">
        <f t="shared" si="1"/>
        <v>46788223</v>
      </c>
      <c r="Q38" s="85"/>
      <c r="R38" s="85"/>
      <c r="S38" s="85"/>
      <c r="T38" s="86"/>
      <c r="U38" s="85">
        <f>SUM(U39:Y56)</f>
        <v>3335795</v>
      </c>
      <c r="V38" s="85"/>
      <c r="W38" s="85"/>
      <c r="X38" s="85"/>
      <c r="Y38" s="87"/>
      <c r="Z38" s="89">
        <f>SUM(Z39:AD56)</f>
        <v>25845297</v>
      </c>
      <c r="AA38" s="89"/>
      <c r="AB38" s="89"/>
      <c r="AC38" s="89"/>
      <c r="AD38" s="90"/>
      <c r="AE38" s="85">
        <f>SUM(AE39:AI56)</f>
        <v>13146835</v>
      </c>
      <c r="AF38" s="85"/>
      <c r="AG38" s="85"/>
      <c r="AH38" s="85"/>
      <c r="AI38" s="87"/>
      <c r="AJ38" s="85">
        <f>SUM(AJ39:AN56)</f>
        <v>2333892</v>
      </c>
      <c r="AK38" s="85"/>
      <c r="AL38" s="85"/>
      <c r="AM38" s="85"/>
      <c r="AN38" s="87"/>
      <c r="AO38" s="85">
        <f>SUM(AO39:AS56)</f>
        <v>2126404</v>
      </c>
      <c r="AP38" s="85"/>
      <c r="AQ38" s="85"/>
      <c r="AR38" s="85"/>
      <c r="AS38" s="87"/>
    </row>
    <row r="39" spans="1:45" s="7" customFormat="1" ht="13.5" customHeight="1">
      <c r="A39" s="163"/>
      <c r="B39" s="166"/>
      <c r="C39" s="31" t="s">
        <v>25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84">
        <f t="shared" si="1"/>
        <v>1928168</v>
      </c>
      <c r="Q39" s="85"/>
      <c r="R39" s="85"/>
      <c r="S39" s="85"/>
      <c r="T39" s="86"/>
      <c r="U39" s="85">
        <v>8700</v>
      </c>
      <c r="V39" s="85"/>
      <c r="W39" s="85"/>
      <c r="X39" s="85"/>
      <c r="Y39" s="87"/>
      <c r="Z39" s="88">
        <v>953356</v>
      </c>
      <c r="AA39" s="89"/>
      <c r="AB39" s="89"/>
      <c r="AC39" s="89"/>
      <c r="AD39" s="90"/>
      <c r="AE39" s="91">
        <v>592447</v>
      </c>
      <c r="AF39" s="85"/>
      <c r="AG39" s="85"/>
      <c r="AH39" s="85"/>
      <c r="AI39" s="87"/>
      <c r="AJ39" s="91">
        <v>117920</v>
      </c>
      <c r="AK39" s="85"/>
      <c r="AL39" s="85"/>
      <c r="AM39" s="85"/>
      <c r="AN39" s="87"/>
      <c r="AO39" s="91">
        <v>255745</v>
      </c>
      <c r="AP39" s="85"/>
      <c r="AQ39" s="85"/>
      <c r="AR39" s="85"/>
      <c r="AS39" s="87"/>
    </row>
    <row r="40" spans="1:45" s="7" customFormat="1" ht="13.5" customHeight="1">
      <c r="A40" s="163"/>
      <c r="B40" s="166"/>
      <c r="C40" s="31" t="s">
        <v>26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84">
        <f t="shared" si="1"/>
        <v>707080</v>
      </c>
      <c r="Q40" s="85"/>
      <c r="R40" s="85"/>
      <c r="S40" s="85"/>
      <c r="T40" s="86"/>
      <c r="U40" s="85">
        <v>456660</v>
      </c>
      <c r="V40" s="85"/>
      <c r="W40" s="85"/>
      <c r="X40" s="85"/>
      <c r="Y40" s="87"/>
      <c r="Z40" s="88">
        <v>195240</v>
      </c>
      <c r="AA40" s="89"/>
      <c r="AB40" s="89"/>
      <c r="AC40" s="89"/>
      <c r="AD40" s="90"/>
      <c r="AE40" s="91">
        <v>33200</v>
      </c>
      <c r="AF40" s="85"/>
      <c r="AG40" s="85"/>
      <c r="AH40" s="85"/>
      <c r="AI40" s="87"/>
      <c r="AJ40" s="91">
        <v>18560</v>
      </c>
      <c r="AK40" s="85"/>
      <c r="AL40" s="85"/>
      <c r="AM40" s="85"/>
      <c r="AN40" s="87"/>
      <c r="AO40" s="91">
        <v>3420</v>
      </c>
      <c r="AP40" s="85"/>
      <c r="AQ40" s="85"/>
      <c r="AR40" s="85"/>
      <c r="AS40" s="87"/>
    </row>
    <row r="41" spans="1:45" s="7" customFormat="1" ht="13.5" customHeight="1">
      <c r="A41" s="163"/>
      <c r="B41" s="166"/>
      <c r="C41" s="31" t="s">
        <v>27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84">
        <f t="shared" si="1"/>
        <v>157400</v>
      </c>
      <c r="Q41" s="85"/>
      <c r="R41" s="85"/>
      <c r="S41" s="85"/>
      <c r="T41" s="86"/>
      <c r="U41" s="85">
        <v>73200</v>
      </c>
      <c r="V41" s="85"/>
      <c r="W41" s="85"/>
      <c r="X41" s="85"/>
      <c r="Y41" s="87"/>
      <c r="Z41" s="88">
        <v>61500</v>
      </c>
      <c r="AA41" s="89"/>
      <c r="AB41" s="89"/>
      <c r="AC41" s="89"/>
      <c r="AD41" s="90"/>
      <c r="AE41" s="91">
        <v>9000</v>
      </c>
      <c r="AF41" s="85"/>
      <c r="AG41" s="85"/>
      <c r="AH41" s="85"/>
      <c r="AI41" s="87"/>
      <c r="AJ41" s="91">
        <v>8500</v>
      </c>
      <c r="AK41" s="85"/>
      <c r="AL41" s="85"/>
      <c r="AM41" s="85"/>
      <c r="AN41" s="87"/>
      <c r="AO41" s="91">
        <v>5200</v>
      </c>
      <c r="AP41" s="85"/>
      <c r="AQ41" s="85"/>
      <c r="AR41" s="85"/>
      <c r="AS41" s="87"/>
    </row>
    <row r="42" spans="1:45" s="7" customFormat="1" ht="13.5" customHeight="1">
      <c r="A42" s="163"/>
      <c r="B42" s="166"/>
      <c r="C42" s="31" t="s">
        <v>113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84">
        <f t="shared" si="1"/>
        <v>2084432</v>
      </c>
      <c r="Q42" s="85"/>
      <c r="R42" s="85"/>
      <c r="S42" s="85"/>
      <c r="T42" s="86"/>
      <c r="U42" s="85">
        <v>139294</v>
      </c>
      <c r="V42" s="85"/>
      <c r="W42" s="85"/>
      <c r="X42" s="85"/>
      <c r="Y42" s="87"/>
      <c r="Z42" s="88">
        <v>1174059</v>
      </c>
      <c r="AA42" s="89"/>
      <c r="AB42" s="89"/>
      <c r="AC42" s="89"/>
      <c r="AD42" s="90"/>
      <c r="AE42" s="91">
        <v>448810</v>
      </c>
      <c r="AF42" s="85"/>
      <c r="AG42" s="85"/>
      <c r="AH42" s="85"/>
      <c r="AI42" s="87"/>
      <c r="AJ42" s="91">
        <v>125106</v>
      </c>
      <c r="AK42" s="85"/>
      <c r="AL42" s="85"/>
      <c r="AM42" s="85"/>
      <c r="AN42" s="87"/>
      <c r="AO42" s="91">
        <v>197163</v>
      </c>
      <c r="AP42" s="85"/>
      <c r="AQ42" s="85"/>
      <c r="AR42" s="85"/>
      <c r="AS42" s="87"/>
    </row>
    <row r="43" spans="1:45" s="7" customFormat="1" ht="13.5" customHeight="1">
      <c r="A43" s="163"/>
      <c r="B43" s="166"/>
      <c r="C43" s="31" t="s">
        <v>114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84">
        <f t="shared" si="1"/>
        <v>1617678</v>
      </c>
      <c r="Q43" s="85"/>
      <c r="R43" s="85"/>
      <c r="S43" s="85"/>
      <c r="T43" s="86"/>
      <c r="U43" s="85">
        <v>381848</v>
      </c>
      <c r="V43" s="85"/>
      <c r="W43" s="85"/>
      <c r="X43" s="85"/>
      <c r="Y43" s="87"/>
      <c r="Z43" s="88">
        <v>363901</v>
      </c>
      <c r="AA43" s="89"/>
      <c r="AB43" s="89"/>
      <c r="AC43" s="89"/>
      <c r="AD43" s="90"/>
      <c r="AE43" s="91">
        <v>871929</v>
      </c>
      <c r="AF43" s="85"/>
      <c r="AG43" s="85"/>
      <c r="AH43" s="85"/>
      <c r="AI43" s="87"/>
      <c r="AJ43" s="91">
        <v>0</v>
      </c>
      <c r="AK43" s="85"/>
      <c r="AL43" s="85"/>
      <c r="AM43" s="85"/>
      <c r="AN43" s="87"/>
      <c r="AO43" s="91">
        <v>0</v>
      </c>
      <c r="AP43" s="85"/>
      <c r="AQ43" s="85"/>
      <c r="AR43" s="85"/>
      <c r="AS43" s="87"/>
    </row>
    <row r="44" spans="1:45" s="7" customFormat="1" ht="13.5" customHeight="1">
      <c r="A44" s="163"/>
      <c r="B44" s="166"/>
      <c r="C44" s="31" t="s">
        <v>28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84">
        <f t="shared" si="1"/>
        <v>398411</v>
      </c>
      <c r="Q44" s="85"/>
      <c r="R44" s="85"/>
      <c r="S44" s="85"/>
      <c r="T44" s="86"/>
      <c r="U44" s="85">
        <v>12600</v>
      </c>
      <c r="V44" s="85"/>
      <c r="W44" s="85"/>
      <c r="X44" s="85"/>
      <c r="Y44" s="87"/>
      <c r="Z44" s="88">
        <v>43550</v>
      </c>
      <c r="AA44" s="89"/>
      <c r="AB44" s="89"/>
      <c r="AC44" s="89"/>
      <c r="AD44" s="90"/>
      <c r="AE44" s="91">
        <v>291139</v>
      </c>
      <c r="AF44" s="85"/>
      <c r="AG44" s="85"/>
      <c r="AH44" s="85"/>
      <c r="AI44" s="87"/>
      <c r="AJ44" s="91">
        <v>36540</v>
      </c>
      <c r="AK44" s="85"/>
      <c r="AL44" s="85"/>
      <c r="AM44" s="85"/>
      <c r="AN44" s="87"/>
      <c r="AO44" s="91">
        <v>14582</v>
      </c>
      <c r="AP44" s="85"/>
      <c r="AQ44" s="85"/>
      <c r="AR44" s="85"/>
      <c r="AS44" s="87"/>
    </row>
    <row r="45" spans="1:45" s="7" customFormat="1" ht="13.5" customHeight="1">
      <c r="A45" s="163"/>
      <c r="B45" s="166"/>
      <c r="C45" s="31" t="s">
        <v>115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84">
        <f t="shared" si="1"/>
        <v>2273397</v>
      </c>
      <c r="Q45" s="85"/>
      <c r="R45" s="85"/>
      <c r="S45" s="85"/>
      <c r="T45" s="86"/>
      <c r="U45" s="85">
        <v>0</v>
      </c>
      <c r="V45" s="85"/>
      <c r="W45" s="85"/>
      <c r="X45" s="85"/>
      <c r="Y45" s="87"/>
      <c r="Z45" s="88">
        <v>2034659</v>
      </c>
      <c r="AA45" s="89"/>
      <c r="AB45" s="89"/>
      <c r="AC45" s="89"/>
      <c r="AD45" s="90"/>
      <c r="AE45" s="91">
        <v>144322</v>
      </c>
      <c r="AF45" s="85"/>
      <c r="AG45" s="85"/>
      <c r="AH45" s="85"/>
      <c r="AI45" s="87"/>
      <c r="AJ45" s="91">
        <v>5386</v>
      </c>
      <c r="AK45" s="85"/>
      <c r="AL45" s="85"/>
      <c r="AM45" s="85"/>
      <c r="AN45" s="87"/>
      <c r="AO45" s="91">
        <v>89030</v>
      </c>
      <c r="AP45" s="85"/>
      <c r="AQ45" s="85"/>
      <c r="AR45" s="85"/>
      <c r="AS45" s="87"/>
    </row>
    <row r="46" spans="1:45" s="7" customFormat="1" ht="13.5" customHeight="1">
      <c r="A46" s="163"/>
      <c r="B46" s="166"/>
      <c r="C46" s="31" t="s">
        <v>116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84">
        <f t="shared" si="1"/>
        <v>146022</v>
      </c>
      <c r="Q46" s="85"/>
      <c r="R46" s="85"/>
      <c r="S46" s="85"/>
      <c r="T46" s="86"/>
      <c r="U46" s="85">
        <v>0</v>
      </c>
      <c r="V46" s="85"/>
      <c r="W46" s="85"/>
      <c r="X46" s="85"/>
      <c r="Y46" s="87"/>
      <c r="Z46" s="88">
        <v>71195</v>
      </c>
      <c r="AA46" s="89"/>
      <c r="AB46" s="89"/>
      <c r="AC46" s="89"/>
      <c r="AD46" s="90"/>
      <c r="AE46" s="91">
        <v>74827</v>
      </c>
      <c r="AF46" s="85"/>
      <c r="AG46" s="85"/>
      <c r="AH46" s="85"/>
      <c r="AI46" s="87"/>
      <c r="AJ46" s="91">
        <v>0</v>
      </c>
      <c r="AK46" s="85"/>
      <c r="AL46" s="85"/>
      <c r="AM46" s="85"/>
      <c r="AN46" s="87"/>
      <c r="AO46" s="91">
        <v>0</v>
      </c>
      <c r="AP46" s="85"/>
      <c r="AQ46" s="85"/>
      <c r="AR46" s="85"/>
      <c r="AS46" s="87"/>
    </row>
    <row r="47" spans="1:45" s="7" customFormat="1" ht="13.5" customHeight="1">
      <c r="A47" s="163"/>
      <c r="B47" s="166"/>
      <c r="C47" s="31" t="s">
        <v>29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84">
        <f t="shared" si="1"/>
        <v>1820528</v>
      </c>
      <c r="Q47" s="85"/>
      <c r="R47" s="85"/>
      <c r="S47" s="85"/>
      <c r="T47" s="86"/>
      <c r="U47" s="85">
        <v>99414</v>
      </c>
      <c r="V47" s="85"/>
      <c r="W47" s="85"/>
      <c r="X47" s="85"/>
      <c r="Y47" s="87"/>
      <c r="Z47" s="88">
        <v>835133</v>
      </c>
      <c r="AA47" s="89"/>
      <c r="AB47" s="89"/>
      <c r="AC47" s="89"/>
      <c r="AD47" s="90"/>
      <c r="AE47" s="91">
        <v>517673</v>
      </c>
      <c r="AF47" s="85"/>
      <c r="AG47" s="85"/>
      <c r="AH47" s="85"/>
      <c r="AI47" s="87"/>
      <c r="AJ47" s="91">
        <v>99908</v>
      </c>
      <c r="AK47" s="85"/>
      <c r="AL47" s="85"/>
      <c r="AM47" s="85"/>
      <c r="AN47" s="87"/>
      <c r="AO47" s="91">
        <v>268400</v>
      </c>
      <c r="AP47" s="85"/>
      <c r="AQ47" s="85"/>
      <c r="AR47" s="85"/>
      <c r="AS47" s="87"/>
    </row>
    <row r="48" spans="1:45" s="7" customFormat="1" ht="13.5" customHeight="1">
      <c r="A48" s="163"/>
      <c r="B48" s="166"/>
      <c r="C48" s="31" t="s">
        <v>30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84">
        <f t="shared" si="1"/>
        <v>824258</v>
      </c>
      <c r="Q48" s="85"/>
      <c r="R48" s="85"/>
      <c r="S48" s="85"/>
      <c r="T48" s="86"/>
      <c r="U48" s="85">
        <v>25050</v>
      </c>
      <c r="V48" s="85"/>
      <c r="W48" s="85"/>
      <c r="X48" s="85"/>
      <c r="Y48" s="87"/>
      <c r="Z48" s="88">
        <v>427182</v>
      </c>
      <c r="AA48" s="89"/>
      <c r="AB48" s="89"/>
      <c r="AC48" s="89"/>
      <c r="AD48" s="90"/>
      <c r="AE48" s="91">
        <v>198047</v>
      </c>
      <c r="AF48" s="85"/>
      <c r="AG48" s="85"/>
      <c r="AH48" s="85"/>
      <c r="AI48" s="87"/>
      <c r="AJ48" s="91">
        <v>58321</v>
      </c>
      <c r="AK48" s="85"/>
      <c r="AL48" s="85"/>
      <c r="AM48" s="85"/>
      <c r="AN48" s="87"/>
      <c r="AO48" s="91">
        <v>115658</v>
      </c>
      <c r="AP48" s="85"/>
      <c r="AQ48" s="85"/>
      <c r="AR48" s="85"/>
      <c r="AS48" s="87"/>
    </row>
    <row r="49" spans="1:45" s="7" customFormat="1" ht="13.5" customHeight="1">
      <c r="A49" s="163"/>
      <c r="B49" s="166"/>
      <c r="C49" s="31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84">
        <f t="shared" si="1"/>
        <v>65855</v>
      </c>
      <c r="Q49" s="85"/>
      <c r="R49" s="85"/>
      <c r="S49" s="85"/>
      <c r="T49" s="86"/>
      <c r="U49" s="85">
        <v>52920</v>
      </c>
      <c r="V49" s="85"/>
      <c r="W49" s="85"/>
      <c r="X49" s="85"/>
      <c r="Y49" s="87"/>
      <c r="Z49" s="88">
        <v>1763</v>
      </c>
      <c r="AA49" s="89"/>
      <c r="AB49" s="89"/>
      <c r="AC49" s="89"/>
      <c r="AD49" s="90"/>
      <c r="AE49" s="91">
        <v>11172</v>
      </c>
      <c r="AF49" s="85"/>
      <c r="AG49" s="85"/>
      <c r="AH49" s="85"/>
      <c r="AI49" s="87"/>
      <c r="AJ49" s="91">
        <v>0</v>
      </c>
      <c r="AK49" s="85"/>
      <c r="AL49" s="85"/>
      <c r="AM49" s="85"/>
      <c r="AN49" s="87"/>
      <c r="AO49" s="91">
        <v>0</v>
      </c>
      <c r="AP49" s="85"/>
      <c r="AQ49" s="85"/>
      <c r="AR49" s="85"/>
      <c r="AS49" s="87"/>
    </row>
    <row r="50" spans="1:45" s="7" customFormat="1" ht="13.5" customHeight="1">
      <c r="A50" s="163"/>
      <c r="B50" s="166"/>
      <c r="C50" s="31" t="s">
        <v>32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84">
        <f t="shared" si="1"/>
        <v>219030</v>
      </c>
      <c r="Q50" s="85"/>
      <c r="R50" s="85"/>
      <c r="S50" s="85"/>
      <c r="T50" s="86"/>
      <c r="U50" s="85">
        <v>219030</v>
      </c>
      <c r="V50" s="85"/>
      <c r="W50" s="85"/>
      <c r="X50" s="85"/>
      <c r="Y50" s="87"/>
      <c r="Z50" s="88">
        <v>0</v>
      </c>
      <c r="AA50" s="89"/>
      <c r="AB50" s="89"/>
      <c r="AC50" s="89"/>
      <c r="AD50" s="90"/>
      <c r="AE50" s="91">
        <v>0</v>
      </c>
      <c r="AF50" s="85"/>
      <c r="AG50" s="85"/>
      <c r="AH50" s="85"/>
      <c r="AI50" s="87"/>
      <c r="AJ50" s="91">
        <v>0</v>
      </c>
      <c r="AK50" s="85"/>
      <c r="AL50" s="85"/>
      <c r="AM50" s="85"/>
      <c r="AN50" s="87"/>
      <c r="AO50" s="91">
        <v>0</v>
      </c>
      <c r="AP50" s="85"/>
      <c r="AQ50" s="85"/>
      <c r="AR50" s="85"/>
      <c r="AS50" s="87"/>
    </row>
    <row r="51" spans="1:45" s="7" customFormat="1" ht="13.5" customHeight="1">
      <c r="A51" s="163"/>
      <c r="B51" s="166"/>
      <c r="C51" s="31" t="s">
        <v>33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84">
        <f t="shared" si="1"/>
        <v>25918468</v>
      </c>
      <c r="Q51" s="85"/>
      <c r="R51" s="85"/>
      <c r="S51" s="85"/>
      <c r="T51" s="86"/>
      <c r="U51" s="85">
        <v>1130458</v>
      </c>
      <c r="V51" s="85"/>
      <c r="W51" s="85"/>
      <c r="X51" s="85"/>
      <c r="Y51" s="87"/>
      <c r="Z51" s="88">
        <v>14883365</v>
      </c>
      <c r="AA51" s="89"/>
      <c r="AB51" s="89"/>
      <c r="AC51" s="89"/>
      <c r="AD51" s="90"/>
      <c r="AE51" s="91">
        <v>7724587</v>
      </c>
      <c r="AF51" s="85"/>
      <c r="AG51" s="85"/>
      <c r="AH51" s="85"/>
      <c r="AI51" s="87"/>
      <c r="AJ51" s="91">
        <v>1564603</v>
      </c>
      <c r="AK51" s="85"/>
      <c r="AL51" s="85"/>
      <c r="AM51" s="85"/>
      <c r="AN51" s="87"/>
      <c r="AO51" s="91">
        <v>615455</v>
      </c>
      <c r="AP51" s="85"/>
      <c r="AQ51" s="85"/>
      <c r="AR51" s="85"/>
      <c r="AS51" s="87"/>
    </row>
    <row r="52" spans="1:45" s="7" customFormat="1" ht="13.5" customHeight="1">
      <c r="A52" s="163"/>
      <c r="B52" s="166"/>
      <c r="C52" s="31" t="s">
        <v>34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84">
        <f t="shared" si="1"/>
        <v>3210652</v>
      </c>
      <c r="Q52" s="85"/>
      <c r="R52" s="85"/>
      <c r="S52" s="85"/>
      <c r="T52" s="86"/>
      <c r="U52" s="85">
        <v>218500</v>
      </c>
      <c r="V52" s="85"/>
      <c r="W52" s="85"/>
      <c r="X52" s="85"/>
      <c r="Y52" s="87"/>
      <c r="Z52" s="88">
        <v>2053963</v>
      </c>
      <c r="AA52" s="89"/>
      <c r="AB52" s="89"/>
      <c r="AC52" s="89"/>
      <c r="AD52" s="90"/>
      <c r="AE52" s="91">
        <v>813984</v>
      </c>
      <c r="AF52" s="85"/>
      <c r="AG52" s="85"/>
      <c r="AH52" s="85"/>
      <c r="AI52" s="87"/>
      <c r="AJ52" s="91">
        <v>41675</v>
      </c>
      <c r="AK52" s="85"/>
      <c r="AL52" s="85"/>
      <c r="AM52" s="85"/>
      <c r="AN52" s="87"/>
      <c r="AO52" s="91">
        <v>82530</v>
      </c>
      <c r="AP52" s="85"/>
      <c r="AQ52" s="85"/>
      <c r="AR52" s="85"/>
      <c r="AS52" s="87"/>
    </row>
    <row r="53" spans="1:45" s="7" customFormat="1" ht="13.5" customHeight="1">
      <c r="A53" s="163"/>
      <c r="B53" s="166"/>
      <c r="C53" s="31" t="s">
        <v>35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84">
        <f t="shared" si="1"/>
        <v>1282467</v>
      </c>
      <c r="Q53" s="85"/>
      <c r="R53" s="85"/>
      <c r="S53" s="85"/>
      <c r="T53" s="86"/>
      <c r="U53" s="85">
        <v>71622</v>
      </c>
      <c r="V53" s="85"/>
      <c r="W53" s="85"/>
      <c r="X53" s="85"/>
      <c r="Y53" s="87"/>
      <c r="Z53" s="88">
        <v>591461</v>
      </c>
      <c r="AA53" s="89"/>
      <c r="AB53" s="89"/>
      <c r="AC53" s="89"/>
      <c r="AD53" s="90"/>
      <c r="AE53" s="91">
        <v>393564</v>
      </c>
      <c r="AF53" s="85"/>
      <c r="AG53" s="85"/>
      <c r="AH53" s="85"/>
      <c r="AI53" s="87"/>
      <c r="AJ53" s="91">
        <v>104220</v>
      </c>
      <c r="AK53" s="85"/>
      <c r="AL53" s="85"/>
      <c r="AM53" s="85"/>
      <c r="AN53" s="87"/>
      <c r="AO53" s="91">
        <v>121600</v>
      </c>
      <c r="AP53" s="85"/>
      <c r="AQ53" s="85"/>
      <c r="AR53" s="85"/>
      <c r="AS53" s="87"/>
    </row>
    <row r="54" spans="1:45" s="7" customFormat="1" ht="13.5" customHeight="1">
      <c r="A54" s="163"/>
      <c r="B54" s="166"/>
      <c r="C54" s="31" t="s">
        <v>117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84">
        <f t="shared" si="1"/>
        <v>2786149</v>
      </c>
      <c r="Q54" s="85"/>
      <c r="R54" s="85"/>
      <c r="S54" s="85"/>
      <c r="T54" s="86"/>
      <c r="U54" s="85">
        <v>57270</v>
      </c>
      <c r="V54" s="85"/>
      <c r="W54" s="85"/>
      <c r="X54" s="85"/>
      <c r="Y54" s="87"/>
      <c r="Z54" s="88">
        <v>1711502</v>
      </c>
      <c r="AA54" s="89"/>
      <c r="AB54" s="89"/>
      <c r="AC54" s="89"/>
      <c r="AD54" s="90"/>
      <c r="AE54" s="91">
        <v>692738</v>
      </c>
      <c r="AF54" s="85"/>
      <c r="AG54" s="85"/>
      <c r="AH54" s="85"/>
      <c r="AI54" s="87"/>
      <c r="AJ54" s="91">
        <v>98028</v>
      </c>
      <c r="AK54" s="85"/>
      <c r="AL54" s="85"/>
      <c r="AM54" s="85"/>
      <c r="AN54" s="87"/>
      <c r="AO54" s="91">
        <v>226611</v>
      </c>
      <c r="AP54" s="85"/>
      <c r="AQ54" s="85"/>
      <c r="AR54" s="85"/>
      <c r="AS54" s="87"/>
    </row>
    <row r="55" spans="1:45" s="7" customFormat="1" ht="13.5" customHeight="1">
      <c r="A55" s="163"/>
      <c r="B55" s="166"/>
      <c r="C55" s="31" t="s">
        <v>36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84">
        <f t="shared" si="1"/>
        <v>313045</v>
      </c>
      <c r="Q55" s="85"/>
      <c r="R55" s="85"/>
      <c r="S55" s="85"/>
      <c r="T55" s="86"/>
      <c r="U55" s="85">
        <v>87620</v>
      </c>
      <c r="V55" s="85"/>
      <c r="W55" s="85"/>
      <c r="X55" s="85"/>
      <c r="Y55" s="87"/>
      <c r="Z55" s="88">
        <v>51395</v>
      </c>
      <c r="AA55" s="89"/>
      <c r="AB55" s="89"/>
      <c r="AC55" s="89"/>
      <c r="AD55" s="90"/>
      <c r="AE55" s="91">
        <v>83630</v>
      </c>
      <c r="AF55" s="85"/>
      <c r="AG55" s="85"/>
      <c r="AH55" s="85"/>
      <c r="AI55" s="87"/>
      <c r="AJ55" s="91">
        <v>33300</v>
      </c>
      <c r="AK55" s="85"/>
      <c r="AL55" s="85"/>
      <c r="AM55" s="85"/>
      <c r="AN55" s="87"/>
      <c r="AO55" s="91">
        <v>57100</v>
      </c>
      <c r="AP55" s="85"/>
      <c r="AQ55" s="85"/>
      <c r="AR55" s="85"/>
      <c r="AS55" s="87"/>
    </row>
    <row r="56" spans="1:45" s="7" customFormat="1" ht="13.5" customHeight="1">
      <c r="A56" s="163"/>
      <c r="B56" s="166"/>
      <c r="C56" s="31" t="s">
        <v>118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84">
        <f t="shared" si="1"/>
        <v>1035183</v>
      </c>
      <c r="Q56" s="85"/>
      <c r="R56" s="85"/>
      <c r="S56" s="85"/>
      <c r="T56" s="86"/>
      <c r="U56" s="85">
        <v>301609</v>
      </c>
      <c r="V56" s="85"/>
      <c r="W56" s="85"/>
      <c r="X56" s="85"/>
      <c r="Y56" s="87"/>
      <c r="Z56" s="88">
        <v>392073</v>
      </c>
      <c r="AA56" s="89"/>
      <c r="AB56" s="89"/>
      <c r="AC56" s="89"/>
      <c r="AD56" s="90"/>
      <c r="AE56" s="91">
        <v>245766</v>
      </c>
      <c r="AF56" s="85"/>
      <c r="AG56" s="85"/>
      <c r="AH56" s="85"/>
      <c r="AI56" s="87"/>
      <c r="AJ56" s="91">
        <v>21825</v>
      </c>
      <c r="AK56" s="85"/>
      <c r="AL56" s="85"/>
      <c r="AM56" s="85"/>
      <c r="AN56" s="87"/>
      <c r="AO56" s="91">
        <v>73910</v>
      </c>
      <c r="AP56" s="85"/>
      <c r="AQ56" s="85"/>
      <c r="AR56" s="85"/>
      <c r="AS56" s="87"/>
    </row>
    <row r="57" spans="1:45" s="7" customFormat="1" ht="13.5" customHeight="1">
      <c r="A57" s="163"/>
      <c r="B57" s="166"/>
      <c r="C57" s="31" t="s">
        <v>37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4">
        <f t="shared" si="1"/>
        <v>59918678</v>
      </c>
      <c r="Q57" s="85"/>
      <c r="R57" s="85"/>
      <c r="S57" s="85"/>
      <c r="T57" s="86"/>
      <c r="U57" s="85">
        <f>SUM(U58:Y71)</f>
        <v>1801504</v>
      </c>
      <c r="V57" s="85"/>
      <c r="W57" s="85"/>
      <c r="X57" s="85"/>
      <c r="Y57" s="87"/>
      <c r="Z57" s="89">
        <f>SUM(Z58:AD71)</f>
        <v>30031165</v>
      </c>
      <c r="AA57" s="89"/>
      <c r="AB57" s="89"/>
      <c r="AC57" s="89"/>
      <c r="AD57" s="90"/>
      <c r="AE57" s="85">
        <f>SUM(AE58:AI71)</f>
        <v>19093417</v>
      </c>
      <c r="AF57" s="85"/>
      <c r="AG57" s="85"/>
      <c r="AH57" s="85"/>
      <c r="AI57" s="87"/>
      <c r="AJ57" s="85">
        <f>SUM(AJ58:AN71)</f>
        <v>4280026</v>
      </c>
      <c r="AK57" s="85"/>
      <c r="AL57" s="85"/>
      <c r="AM57" s="85"/>
      <c r="AN57" s="87"/>
      <c r="AO57" s="85">
        <f>SUM(AO58:AS71)</f>
        <v>4712566</v>
      </c>
      <c r="AP57" s="85"/>
      <c r="AQ57" s="85"/>
      <c r="AR57" s="85"/>
      <c r="AS57" s="87"/>
    </row>
    <row r="58" spans="1:45" s="7" customFormat="1" ht="13.5" customHeight="1">
      <c r="A58" s="163"/>
      <c r="B58" s="166"/>
      <c r="C58" s="31" t="s">
        <v>38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84">
        <f t="shared" si="1"/>
        <v>19969287</v>
      </c>
      <c r="Q58" s="85"/>
      <c r="R58" s="85"/>
      <c r="S58" s="85"/>
      <c r="T58" s="86"/>
      <c r="U58" s="85">
        <v>0</v>
      </c>
      <c r="V58" s="85"/>
      <c r="W58" s="85"/>
      <c r="X58" s="85"/>
      <c r="Y58" s="87"/>
      <c r="Z58" s="88">
        <v>13525683</v>
      </c>
      <c r="AA58" s="89"/>
      <c r="AB58" s="89"/>
      <c r="AC58" s="89"/>
      <c r="AD58" s="90"/>
      <c r="AE58" s="91">
        <v>5287610</v>
      </c>
      <c r="AF58" s="85"/>
      <c r="AG58" s="85"/>
      <c r="AH58" s="85"/>
      <c r="AI58" s="87"/>
      <c r="AJ58" s="91">
        <v>1155994</v>
      </c>
      <c r="AK58" s="85"/>
      <c r="AL58" s="85"/>
      <c r="AM58" s="85"/>
      <c r="AN58" s="87"/>
      <c r="AO58" s="91">
        <v>0</v>
      </c>
      <c r="AP58" s="85"/>
      <c r="AQ58" s="85"/>
      <c r="AR58" s="85"/>
      <c r="AS58" s="87"/>
    </row>
    <row r="59" spans="1:45" s="7" customFormat="1" ht="13.5" customHeight="1">
      <c r="A59" s="163"/>
      <c r="B59" s="166"/>
      <c r="C59" s="31" t="s">
        <v>39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84">
        <f t="shared" si="1"/>
        <v>1648433</v>
      </c>
      <c r="Q59" s="85"/>
      <c r="R59" s="85"/>
      <c r="S59" s="85"/>
      <c r="T59" s="86"/>
      <c r="U59" s="85">
        <v>0</v>
      </c>
      <c r="V59" s="85"/>
      <c r="W59" s="85"/>
      <c r="X59" s="85"/>
      <c r="Y59" s="87"/>
      <c r="Z59" s="88">
        <v>1069481</v>
      </c>
      <c r="AA59" s="89"/>
      <c r="AB59" s="89"/>
      <c r="AC59" s="89"/>
      <c r="AD59" s="90"/>
      <c r="AE59" s="91">
        <v>388730</v>
      </c>
      <c r="AF59" s="85"/>
      <c r="AG59" s="85"/>
      <c r="AH59" s="85"/>
      <c r="AI59" s="87"/>
      <c r="AJ59" s="91">
        <v>141914</v>
      </c>
      <c r="AK59" s="85"/>
      <c r="AL59" s="85"/>
      <c r="AM59" s="85"/>
      <c r="AN59" s="87"/>
      <c r="AO59" s="91">
        <v>48308</v>
      </c>
      <c r="AP59" s="85"/>
      <c r="AQ59" s="85"/>
      <c r="AR59" s="85"/>
      <c r="AS59" s="87"/>
    </row>
    <row r="60" spans="1:45" s="7" customFormat="1" ht="13.5" customHeight="1">
      <c r="A60" s="164"/>
      <c r="B60" s="167"/>
      <c r="C60" s="34" t="s">
        <v>40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135">
        <f t="shared" si="1"/>
        <v>4579053</v>
      </c>
      <c r="Q60" s="105"/>
      <c r="R60" s="105"/>
      <c r="S60" s="105"/>
      <c r="T60" s="136"/>
      <c r="U60" s="105">
        <v>0</v>
      </c>
      <c r="V60" s="105"/>
      <c r="W60" s="105"/>
      <c r="X60" s="105"/>
      <c r="Y60" s="106"/>
      <c r="Z60" s="116">
        <v>1378022</v>
      </c>
      <c r="AA60" s="117"/>
      <c r="AB60" s="117"/>
      <c r="AC60" s="117"/>
      <c r="AD60" s="118"/>
      <c r="AE60" s="104">
        <v>460545</v>
      </c>
      <c r="AF60" s="105"/>
      <c r="AG60" s="105"/>
      <c r="AH60" s="105"/>
      <c r="AI60" s="106"/>
      <c r="AJ60" s="104">
        <v>211892</v>
      </c>
      <c r="AK60" s="105"/>
      <c r="AL60" s="105"/>
      <c r="AM60" s="105"/>
      <c r="AN60" s="106"/>
      <c r="AO60" s="104">
        <v>2528594</v>
      </c>
      <c r="AP60" s="105"/>
      <c r="AQ60" s="105"/>
      <c r="AR60" s="105"/>
      <c r="AS60" s="106"/>
    </row>
    <row r="61" spans="1:45" s="7" customFormat="1" ht="12.75" customHeight="1">
      <c r="A61" s="171" t="s">
        <v>102</v>
      </c>
      <c r="B61" s="168" t="s">
        <v>61</v>
      </c>
      <c r="C61" s="31" t="s">
        <v>41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84">
        <f t="shared" si="1"/>
        <v>0</v>
      </c>
      <c r="Q61" s="85"/>
      <c r="R61" s="85"/>
      <c r="S61" s="85"/>
      <c r="T61" s="86"/>
      <c r="U61" s="85">
        <v>0</v>
      </c>
      <c r="V61" s="85"/>
      <c r="W61" s="85"/>
      <c r="X61" s="85"/>
      <c r="Y61" s="87"/>
      <c r="Z61" s="88">
        <v>0</v>
      </c>
      <c r="AA61" s="89"/>
      <c r="AB61" s="89"/>
      <c r="AC61" s="89"/>
      <c r="AD61" s="90"/>
      <c r="AE61" s="91">
        <v>0</v>
      </c>
      <c r="AF61" s="85"/>
      <c r="AG61" s="85"/>
      <c r="AH61" s="85"/>
      <c r="AI61" s="87"/>
      <c r="AJ61" s="91">
        <v>0</v>
      </c>
      <c r="AK61" s="85"/>
      <c r="AL61" s="85"/>
      <c r="AM61" s="85"/>
      <c r="AN61" s="87"/>
      <c r="AO61" s="91">
        <v>0</v>
      </c>
      <c r="AP61" s="85"/>
      <c r="AQ61" s="85"/>
      <c r="AR61" s="85"/>
      <c r="AS61" s="87"/>
    </row>
    <row r="62" spans="1:45" s="7" customFormat="1" ht="12.75" customHeight="1">
      <c r="A62" s="172"/>
      <c r="B62" s="169"/>
      <c r="C62" s="31" t="s">
        <v>119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84">
        <f t="shared" si="1"/>
        <v>13662052</v>
      </c>
      <c r="Q62" s="85"/>
      <c r="R62" s="85"/>
      <c r="S62" s="85"/>
      <c r="T62" s="86"/>
      <c r="U62" s="85">
        <v>0</v>
      </c>
      <c r="V62" s="85"/>
      <c r="W62" s="85"/>
      <c r="X62" s="85"/>
      <c r="Y62" s="87"/>
      <c r="Z62" s="88">
        <v>8917310</v>
      </c>
      <c r="AA62" s="89"/>
      <c r="AB62" s="89"/>
      <c r="AC62" s="89"/>
      <c r="AD62" s="90"/>
      <c r="AE62" s="91">
        <v>2789224</v>
      </c>
      <c r="AF62" s="85"/>
      <c r="AG62" s="85"/>
      <c r="AH62" s="85"/>
      <c r="AI62" s="87"/>
      <c r="AJ62" s="91">
        <v>552434</v>
      </c>
      <c r="AK62" s="85"/>
      <c r="AL62" s="85"/>
      <c r="AM62" s="85"/>
      <c r="AN62" s="87"/>
      <c r="AO62" s="91">
        <v>1403084</v>
      </c>
      <c r="AP62" s="85"/>
      <c r="AQ62" s="85"/>
      <c r="AR62" s="85"/>
      <c r="AS62" s="87"/>
    </row>
    <row r="63" spans="1:45" s="7" customFormat="1" ht="12.75" customHeight="1">
      <c r="A63" s="172"/>
      <c r="B63" s="169"/>
      <c r="C63" s="27" t="s">
        <v>116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84">
        <f t="shared" si="1"/>
        <v>692042</v>
      </c>
      <c r="Q63" s="85"/>
      <c r="R63" s="85"/>
      <c r="S63" s="85"/>
      <c r="T63" s="86"/>
      <c r="U63" s="85">
        <v>0</v>
      </c>
      <c r="V63" s="85"/>
      <c r="W63" s="85"/>
      <c r="X63" s="85"/>
      <c r="Y63" s="87"/>
      <c r="Z63" s="88">
        <v>109388</v>
      </c>
      <c r="AA63" s="89"/>
      <c r="AB63" s="89"/>
      <c r="AC63" s="89"/>
      <c r="AD63" s="90"/>
      <c r="AE63" s="91">
        <v>284691</v>
      </c>
      <c r="AF63" s="85"/>
      <c r="AG63" s="85"/>
      <c r="AH63" s="85"/>
      <c r="AI63" s="87"/>
      <c r="AJ63" s="91">
        <v>49075</v>
      </c>
      <c r="AK63" s="85"/>
      <c r="AL63" s="85"/>
      <c r="AM63" s="85"/>
      <c r="AN63" s="87"/>
      <c r="AO63" s="91">
        <v>248888</v>
      </c>
      <c r="AP63" s="85"/>
      <c r="AQ63" s="85"/>
      <c r="AR63" s="85"/>
      <c r="AS63" s="87"/>
    </row>
    <row r="64" spans="1:45" s="7" customFormat="1" ht="12.75" customHeight="1">
      <c r="A64" s="172"/>
      <c r="B64" s="169"/>
      <c r="C64" s="27" t="s">
        <v>120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84">
        <f t="shared" si="1"/>
        <v>1491538</v>
      </c>
      <c r="Q64" s="85"/>
      <c r="R64" s="85"/>
      <c r="S64" s="85"/>
      <c r="T64" s="86"/>
      <c r="U64" s="85">
        <v>149064</v>
      </c>
      <c r="V64" s="85"/>
      <c r="W64" s="85"/>
      <c r="X64" s="85"/>
      <c r="Y64" s="87"/>
      <c r="Z64" s="88">
        <v>860667</v>
      </c>
      <c r="AA64" s="89"/>
      <c r="AB64" s="89"/>
      <c r="AC64" s="89"/>
      <c r="AD64" s="90"/>
      <c r="AE64" s="91">
        <v>175610</v>
      </c>
      <c r="AF64" s="85"/>
      <c r="AG64" s="85"/>
      <c r="AH64" s="85"/>
      <c r="AI64" s="87"/>
      <c r="AJ64" s="91">
        <v>35195</v>
      </c>
      <c r="AK64" s="85"/>
      <c r="AL64" s="85"/>
      <c r="AM64" s="85"/>
      <c r="AN64" s="87"/>
      <c r="AO64" s="91">
        <v>271002</v>
      </c>
      <c r="AP64" s="85"/>
      <c r="AQ64" s="85"/>
      <c r="AR64" s="85"/>
      <c r="AS64" s="87"/>
    </row>
    <row r="65" spans="1:45" s="7" customFormat="1" ht="12.75" customHeight="1">
      <c r="A65" s="172"/>
      <c r="B65" s="169"/>
      <c r="C65" s="27" t="s">
        <v>121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84">
        <f t="shared" si="1"/>
        <v>3222745</v>
      </c>
      <c r="Q65" s="85"/>
      <c r="R65" s="85"/>
      <c r="S65" s="85"/>
      <c r="T65" s="86"/>
      <c r="U65" s="85">
        <v>1652440</v>
      </c>
      <c r="V65" s="85"/>
      <c r="W65" s="85"/>
      <c r="X65" s="85"/>
      <c r="Y65" s="87"/>
      <c r="Z65" s="88">
        <v>639834</v>
      </c>
      <c r="AA65" s="89"/>
      <c r="AB65" s="89"/>
      <c r="AC65" s="89"/>
      <c r="AD65" s="90"/>
      <c r="AE65" s="91">
        <v>889941</v>
      </c>
      <c r="AF65" s="85"/>
      <c r="AG65" s="85"/>
      <c r="AH65" s="85"/>
      <c r="AI65" s="87"/>
      <c r="AJ65" s="91">
        <v>0</v>
      </c>
      <c r="AK65" s="85"/>
      <c r="AL65" s="85"/>
      <c r="AM65" s="85"/>
      <c r="AN65" s="87"/>
      <c r="AO65" s="91">
        <v>40530</v>
      </c>
      <c r="AP65" s="85"/>
      <c r="AQ65" s="85"/>
      <c r="AR65" s="85"/>
      <c r="AS65" s="87"/>
    </row>
    <row r="66" spans="1:45" s="7" customFormat="1" ht="12.75" customHeight="1">
      <c r="A66" s="172"/>
      <c r="B66" s="169"/>
      <c r="C66" s="27" t="s">
        <v>117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84">
        <f t="shared" si="1"/>
        <v>913886</v>
      </c>
      <c r="Q66" s="85"/>
      <c r="R66" s="85"/>
      <c r="S66" s="85"/>
      <c r="T66" s="86"/>
      <c r="U66" s="85">
        <v>0</v>
      </c>
      <c r="V66" s="85"/>
      <c r="W66" s="85"/>
      <c r="X66" s="85"/>
      <c r="Y66" s="87"/>
      <c r="Z66" s="88">
        <v>760618</v>
      </c>
      <c r="AA66" s="89"/>
      <c r="AB66" s="89"/>
      <c r="AC66" s="89"/>
      <c r="AD66" s="90"/>
      <c r="AE66" s="91">
        <v>85365</v>
      </c>
      <c r="AF66" s="85"/>
      <c r="AG66" s="85"/>
      <c r="AH66" s="85"/>
      <c r="AI66" s="87"/>
      <c r="AJ66" s="91">
        <v>0</v>
      </c>
      <c r="AK66" s="85"/>
      <c r="AL66" s="85"/>
      <c r="AM66" s="85"/>
      <c r="AN66" s="87"/>
      <c r="AO66" s="91">
        <v>67903</v>
      </c>
      <c r="AP66" s="85"/>
      <c r="AQ66" s="85"/>
      <c r="AR66" s="85"/>
      <c r="AS66" s="87"/>
    </row>
    <row r="67" spans="1:45" s="7" customFormat="1" ht="12.75" customHeight="1">
      <c r="A67" s="172"/>
      <c r="B67" s="169"/>
      <c r="C67" s="27" t="s">
        <v>122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84">
        <f t="shared" si="1"/>
        <v>2780678</v>
      </c>
      <c r="Q67" s="85"/>
      <c r="R67" s="85"/>
      <c r="S67" s="85"/>
      <c r="T67" s="86"/>
      <c r="U67" s="85">
        <v>0</v>
      </c>
      <c r="V67" s="85"/>
      <c r="W67" s="85"/>
      <c r="X67" s="85"/>
      <c r="Y67" s="87"/>
      <c r="Z67" s="88">
        <v>2064382</v>
      </c>
      <c r="AA67" s="89"/>
      <c r="AB67" s="89"/>
      <c r="AC67" s="89"/>
      <c r="AD67" s="90"/>
      <c r="AE67" s="91">
        <v>392990</v>
      </c>
      <c r="AF67" s="85"/>
      <c r="AG67" s="85"/>
      <c r="AH67" s="85"/>
      <c r="AI67" s="87"/>
      <c r="AJ67" s="91">
        <v>248745</v>
      </c>
      <c r="AK67" s="85"/>
      <c r="AL67" s="85"/>
      <c r="AM67" s="85"/>
      <c r="AN67" s="87"/>
      <c r="AO67" s="91">
        <v>74561</v>
      </c>
      <c r="AP67" s="85"/>
      <c r="AQ67" s="85"/>
      <c r="AR67" s="85"/>
      <c r="AS67" s="87"/>
    </row>
    <row r="68" spans="1:45" s="7" customFormat="1" ht="12.75" customHeight="1">
      <c r="A68" s="172"/>
      <c r="B68" s="169"/>
      <c r="C68" s="27" t="s">
        <v>42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84">
        <f t="shared" si="1"/>
        <v>246369</v>
      </c>
      <c r="Q68" s="85"/>
      <c r="R68" s="85"/>
      <c r="S68" s="85"/>
      <c r="T68" s="86"/>
      <c r="U68" s="85">
        <v>0</v>
      </c>
      <c r="V68" s="85"/>
      <c r="W68" s="85"/>
      <c r="X68" s="85"/>
      <c r="Y68" s="87"/>
      <c r="Z68" s="88">
        <v>98524</v>
      </c>
      <c r="AA68" s="89"/>
      <c r="AB68" s="89"/>
      <c r="AC68" s="89"/>
      <c r="AD68" s="90"/>
      <c r="AE68" s="91">
        <v>120385</v>
      </c>
      <c r="AF68" s="85"/>
      <c r="AG68" s="85"/>
      <c r="AH68" s="85"/>
      <c r="AI68" s="87"/>
      <c r="AJ68" s="91">
        <v>27410</v>
      </c>
      <c r="AK68" s="85"/>
      <c r="AL68" s="85"/>
      <c r="AM68" s="85"/>
      <c r="AN68" s="87"/>
      <c r="AO68" s="91">
        <v>50</v>
      </c>
      <c r="AP68" s="85"/>
      <c r="AQ68" s="85"/>
      <c r="AR68" s="85"/>
      <c r="AS68" s="87"/>
    </row>
    <row r="69" spans="1:45" s="7" customFormat="1" ht="12.75" customHeight="1">
      <c r="A69" s="172"/>
      <c r="B69" s="169"/>
      <c r="C69" s="27" t="s">
        <v>133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84">
        <f t="shared" si="1"/>
        <v>2605109</v>
      </c>
      <c r="Q69" s="85"/>
      <c r="R69" s="85"/>
      <c r="S69" s="85"/>
      <c r="T69" s="86"/>
      <c r="U69" s="85">
        <v>0</v>
      </c>
      <c r="V69" s="85"/>
      <c r="W69" s="85"/>
      <c r="X69" s="85"/>
      <c r="Y69" s="87"/>
      <c r="Z69" s="88">
        <v>27886</v>
      </c>
      <c r="AA69" s="89"/>
      <c r="AB69" s="89"/>
      <c r="AC69" s="89"/>
      <c r="AD69" s="90"/>
      <c r="AE69" s="91">
        <v>2506116</v>
      </c>
      <c r="AF69" s="85"/>
      <c r="AG69" s="85"/>
      <c r="AH69" s="85"/>
      <c r="AI69" s="87"/>
      <c r="AJ69" s="91">
        <v>71107</v>
      </c>
      <c r="AK69" s="85"/>
      <c r="AL69" s="85"/>
      <c r="AM69" s="85"/>
      <c r="AN69" s="87"/>
      <c r="AO69" s="91">
        <v>0</v>
      </c>
      <c r="AP69" s="85"/>
      <c r="AQ69" s="85"/>
      <c r="AR69" s="85"/>
      <c r="AS69" s="87"/>
    </row>
    <row r="70" spans="1:45" s="7" customFormat="1" ht="12.75" customHeight="1">
      <c r="A70" s="172"/>
      <c r="B70" s="169"/>
      <c r="C70" s="27" t="s">
        <v>134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84">
        <f t="shared" si="1"/>
        <v>7856220</v>
      </c>
      <c r="Q70" s="85"/>
      <c r="R70" s="85"/>
      <c r="S70" s="85"/>
      <c r="T70" s="86"/>
      <c r="U70" s="85">
        <v>0</v>
      </c>
      <c r="V70" s="85"/>
      <c r="W70" s="85"/>
      <c r="X70" s="85"/>
      <c r="Y70" s="87"/>
      <c r="Z70" s="88">
        <v>483750</v>
      </c>
      <c r="AA70" s="89"/>
      <c r="AB70" s="89"/>
      <c r="AC70" s="89"/>
      <c r="AD70" s="90"/>
      <c r="AE70" s="91">
        <v>5613210</v>
      </c>
      <c r="AF70" s="85"/>
      <c r="AG70" s="85"/>
      <c r="AH70" s="85"/>
      <c r="AI70" s="87"/>
      <c r="AJ70" s="91">
        <v>1759260</v>
      </c>
      <c r="AK70" s="85"/>
      <c r="AL70" s="85"/>
      <c r="AM70" s="85"/>
      <c r="AN70" s="87"/>
      <c r="AO70" s="91">
        <v>0</v>
      </c>
      <c r="AP70" s="85"/>
      <c r="AQ70" s="85"/>
      <c r="AR70" s="85"/>
      <c r="AS70" s="87"/>
    </row>
    <row r="71" spans="1:45" s="7" customFormat="1" ht="12.75" customHeight="1">
      <c r="A71" s="172"/>
      <c r="B71" s="169"/>
      <c r="C71" s="27" t="s">
        <v>118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84">
        <f t="shared" si="1"/>
        <v>251266</v>
      </c>
      <c r="Q71" s="85"/>
      <c r="R71" s="85"/>
      <c r="S71" s="85"/>
      <c r="T71" s="86"/>
      <c r="U71" s="85">
        <v>0</v>
      </c>
      <c r="V71" s="85"/>
      <c r="W71" s="85"/>
      <c r="X71" s="85"/>
      <c r="Y71" s="87"/>
      <c r="Z71" s="88">
        <v>95620</v>
      </c>
      <c r="AA71" s="89"/>
      <c r="AB71" s="89"/>
      <c r="AC71" s="89"/>
      <c r="AD71" s="90"/>
      <c r="AE71" s="91">
        <v>99000</v>
      </c>
      <c r="AF71" s="85"/>
      <c r="AG71" s="85"/>
      <c r="AH71" s="85"/>
      <c r="AI71" s="87"/>
      <c r="AJ71" s="91">
        <v>27000</v>
      </c>
      <c r="AK71" s="85"/>
      <c r="AL71" s="85"/>
      <c r="AM71" s="85"/>
      <c r="AN71" s="87"/>
      <c r="AO71" s="91">
        <v>29646</v>
      </c>
      <c r="AP71" s="85"/>
      <c r="AQ71" s="85"/>
      <c r="AR71" s="85"/>
      <c r="AS71" s="87"/>
    </row>
    <row r="72" spans="1:45" s="7" customFormat="1" ht="12.75" customHeight="1">
      <c r="A72" s="172"/>
      <c r="B72" s="169"/>
      <c r="C72" s="27" t="s">
        <v>43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84">
        <f t="shared" si="1"/>
        <v>988000</v>
      </c>
      <c r="Q72" s="85"/>
      <c r="R72" s="85"/>
      <c r="S72" s="85"/>
      <c r="T72" s="86"/>
      <c r="U72" s="85">
        <f>U73</f>
        <v>0</v>
      </c>
      <c r="V72" s="85"/>
      <c r="W72" s="85"/>
      <c r="X72" s="85"/>
      <c r="Y72" s="87"/>
      <c r="Z72" s="89">
        <f>Z73</f>
        <v>988000</v>
      </c>
      <c r="AA72" s="89"/>
      <c r="AB72" s="89"/>
      <c r="AC72" s="89"/>
      <c r="AD72" s="90"/>
      <c r="AE72" s="85">
        <f>AE73</f>
        <v>0</v>
      </c>
      <c r="AF72" s="85"/>
      <c r="AG72" s="85"/>
      <c r="AH72" s="85"/>
      <c r="AI72" s="87"/>
      <c r="AJ72" s="85">
        <f>AJ73</f>
        <v>0</v>
      </c>
      <c r="AK72" s="85"/>
      <c r="AL72" s="85"/>
      <c r="AM72" s="85"/>
      <c r="AN72" s="87"/>
      <c r="AO72" s="85">
        <f>AO73</f>
        <v>0</v>
      </c>
      <c r="AP72" s="85"/>
      <c r="AQ72" s="85"/>
      <c r="AR72" s="85"/>
      <c r="AS72" s="87"/>
    </row>
    <row r="73" spans="1:45" s="7" customFormat="1" ht="12.75" customHeight="1">
      <c r="A73" s="172"/>
      <c r="B73" s="169"/>
      <c r="C73" s="27" t="s">
        <v>44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84">
        <f t="shared" si="1"/>
        <v>988000</v>
      </c>
      <c r="Q73" s="85"/>
      <c r="R73" s="85"/>
      <c r="S73" s="85"/>
      <c r="T73" s="86"/>
      <c r="U73" s="85">
        <v>0</v>
      </c>
      <c r="V73" s="85"/>
      <c r="W73" s="85"/>
      <c r="X73" s="85"/>
      <c r="Y73" s="87"/>
      <c r="Z73" s="88">
        <v>988000</v>
      </c>
      <c r="AA73" s="89"/>
      <c r="AB73" s="89"/>
      <c r="AC73" s="89"/>
      <c r="AD73" s="90"/>
      <c r="AE73" s="91">
        <v>0</v>
      </c>
      <c r="AF73" s="85"/>
      <c r="AG73" s="85"/>
      <c r="AH73" s="85"/>
      <c r="AI73" s="87"/>
      <c r="AJ73" s="91">
        <v>0</v>
      </c>
      <c r="AK73" s="85"/>
      <c r="AL73" s="85"/>
      <c r="AM73" s="85"/>
      <c r="AN73" s="87"/>
      <c r="AO73" s="91">
        <v>0</v>
      </c>
      <c r="AP73" s="85"/>
      <c r="AQ73" s="85"/>
      <c r="AR73" s="85"/>
      <c r="AS73" s="87"/>
    </row>
    <row r="74" spans="1:45" s="7" customFormat="1" ht="12.75" customHeight="1">
      <c r="A74" s="172"/>
      <c r="B74" s="169"/>
      <c r="C74" s="27" t="s">
        <v>107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84">
        <f t="shared" si="1"/>
        <v>0</v>
      </c>
      <c r="Q74" s="85"/>
      <c r="R74" s="85"/>
      <c r="S74" s="85"/>
      <c r="T74" s="86"/>
      <c r="U74" s="85">
        <f>U75</f>
        <v>0</v>
      </c>
      <c r="V74" s="85"/>
      <c r="W74" s="85"/>
      <c r="X74" s="85"/>
      <c r="Y74" s="87"/>
      <c r="Z74" s="89">
        <f>Z75</f>
        <v>0</v>
      </c>
      <c r="AA74" s="89"/>
      <c r="AB74" s="89"/>
      <c r="AC74" s="89"/>
      <c r="AD74" s="90"/>
      <c r="AE74" s="85">
        <f>AE75</f>
        <v>0</v>
      </c>
      <c r="AF74" s="85"/>
      <c r="AG74" s="85"/>
      <c r="AH74" s="85"/>
      <c r="AI74" s="87"/>
      <c r="AJ74" s="85">
        <f>AJ75</f>
        <v>0</v>
      </c>
      <c r="AK74" s="85"/>
      <c r="AL74" s="85"/>
      <c r="AM74" s="85"/>
      <c r="AN74" s="87"/>
      <c r="AO74" s="85">
        <f>AO75</f>
        <v>0</v>
      </c>
      <c r="AP74" s="85"/>
      <c r="AQ74" s="85"/>
      <c r="AR74" s="85"/>
      <c r="AS74" s="87"/>
    </row>
    <row r="75" spans="1:45" s="7" customFormat="1" ht="12.75" customHeight="1">
      <c r="A75" s="172"/>
      <c r="B75" s="169"/>
      <c r="C75" s="27" t="s">
        <v>108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84">
        <f t="shared" si="1"/>
        <v>0</v>
      </c>
      <c r="Q75" s="85"/>
      <c r="R75" s="85"/>
      <c r="S75" s="85"/>
      <c r="T75" s="86"/>
      <c r="U75" s="85">
        <v>0</v>
      </c>
      <c r="V75" s="85"/>
      <c r="W75" s="85"/>
      <c r="X75" s="85"/>
      <c r="Y75" s="87"/>
      <c r="Z75" s="89">
        <v>0</v>
      </c>
      <c r="AA75" s="89"/>
      <c r="AB75" s="89"/>
      <c r="AC75" s="89"/>
      <c r="AD75" s="90"/>
      <c r="AE75" s="85">
        <v>0</v>
      </c>
      <c r="AF75" s="85"/>
      <c r="AG75" s="85"/>
      <c r="AH75" s="85"/>
      <c r="AI75" s="87"/>
      <c r="AJ75" s="85">
        <v>0</v>
      </c>
      <c r="AK75" s="85"/>
      <c r="AL75" s="85"/>
      <c r="AM75" s="85"/>
      <c r="AN75" s="87"/>
      <c r="AO75" s="85">
        <v>0</v>
      </c>
      <c r="AP75" s="85"/>
      <c r="AQ75" s="85"/>
      <c r="AR75" s="85"/>
      <c r="AS75" s="87"/>
    </row>
    <row r="76" spans="1:45" s="7" customFormat="1" ht="12.75" customHeight="1">
      <c r="A76" s="172"/>
      <c r="B76" s="169"/>
      <c r="C76" s="27" t="s">
        <v>45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84">
        <f t="shared" si="1"/>
        <v>27690000</v>
      </c>
      <c r="Q76" s="85"/>
      <c r="R76" s="85"/>
      <c r="S76" s="85"/>
      <c r="T76" s="86"/>
      <c r="U76" s="85">
        <f>U77</f>
        <v>0</v>
      </c>
      <c r="V76" s="85"/>
      <c r="W76" s="85"/>
      <c r="X76" s="85"/>
      <c r="Y76" s="87"/>
      <c r="Z76" s="89">
        <f>Z77</f>
        <v>18700000</v>
      </c>
      <c r="AA76" s="89"/>
      <c r="AB76" s="89"/>
      <c r="AC76" s="89"/>
      <c r="AD76" s="90"/>
      <c r="AE76" s="85">
        <f>AE77</f>
        <v>8990000</v>
      </c>
      <c r="AF76" s="85"/>
      <c r="AG76" s="85"/>
      <c r="AH76" s="85"/>
      <c r="AI76" s="87"/>
      <c r="AJ76" s="85">
        <f>AJ77</f>
        <v>0</v>
      </c>
      <c r="AK76" s="85"/>
      <c r="AL76" s="85"/>
      <c r="AM76" s="85"/>
      <c r="AN76" s="87"/>
      <c r="AO76" s="85">
        <f>AO77</f>
        <v>0</v>
      </c>
      <c r="AP76" s="85"/>
      <c r="AQ76" s="85"/>
      <c r="AR76" s="85"/>
      <c r="AS76" s="87"/>
    </row>
    <row r="77" spans="1:45" s="7" customFormat="1" ht="12.75" customHeight="1">
      <c r="A77" s="172"/>
      <c r="B77" s="169"/>
      <c r="C77" s="27" t="s">
        <v>46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84">
        <f t="shared" si="1"/>
        <v>27690000</v>
      </c>
      <c r="Q77" s="85"/>
      <c r="R77" s="85"/>
      <c r="S77" s="85"/>
      <c r="T77" s="86"/>
      <c r="U77" s="85">
        <v>0</v>
      </c>
      <c r="V77" s="85"/>
      <c r="W77" s="85"/>
      <c r="X77" s="85"/>
      <c r="Y77" s="87"/>
      <c r="Z77" s="88">
        <v>18700000</v>
      </c>
      <c r="AA77" s="89"/>
      <c r="AB77" s="89"/>
      <c r="AC77" s="89"/>
      <c r="AD77" s="90"/>
      <c r="AE77" s="91">
        <v>8990000</v>
      </c>
      <c r="AF77" s="85"/>
      <c r="AG77" s="85"/>
      <c r="AH77" s="85"/>
      <c r="AI77" s="87"/>
      <c r="AJ77" s="91">
        <v>0</v>
      </c>
      <c r="AK77" s="85"/>
      <c r="AL77" s="85"/>
      <c r="AM77" s="85"/>
      <c r="AN77" s="87"/>
      <c r="AO77" s="91">
        <v>0</v>
      </c>
      <c r="AP77" s="85"/>
      <c r="AQ77" s="85"/>
      <c r="AR77" s="85"/>
      <c r="AS77" s="87"/>
    </row>
    <row r="78" spans="1:45" s="7" customFormat="1" ht="12.75" customHeight="1">
      <c r="A78" s="172"/>
      <c r="B78" s="170"/>
      <c r="C78" s="33" t="s">
        <v>83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26">
        <f>P31+P38+P57+P72+P76+P74</f>
        <v>364474007</v>
      </c>
      <c r="Q78" s="92"/>
      <c r="R78" s="92"/>
      <c r="S78" s="92"/>
      <c r="T78" s="127"/>
      <c r="U78" s="92">
        <f>U31+U38+U57+U72+U76+U74</f>
        <v>5137299</v>
      </c>
      <c r="V78" s="92"/>
      <c r="W78" s="92"/>
      <c r="X78" s="92"/>
      <c r="Y78" s="93"/>
      <c r="Z78" s="119">
        <f>Z31+Z38+Z57+Z72+Z76+Z74</f>
        <v>197399167</v>
      </c>
      <c r="AA78" s="119"/>
      <c r="AB78" s="119"/>
      <c r="AC78" s="119"/>
      <c r="AD78" s="120"/>
      <c r="AE78" s="92">
        <f>AE31+AE38+AE57+AE72+AE76+AE74</f>
        <v>108965919</v>
      </c>
      <c r="AF78" s="92"/>
      <c r="AG78" s="92"/>
      <c r="AH78" s="92"/>
      <c r="AI78" s="93"/>
      <c r="AJ78" s="92">
        <f>AJ31+AJ38+AJ57+AJ72+AJ76+AJ74</f>
        <v>24620367</v>
      </c>
      <c r="AK78" s="92"/>
      <c r="AL78" s="92"/>
      <c r="AM78" s="92"/>
      <c r="AN78" s="93"/>
      <c r="AO78" s="92">
        <f>AO31+AO38+AO57+AO72+AO76+AO74</f>
        <v>28351255</v>
      </c>
      <c r="AP78" s="92"/>
      <c r="AQ78" s="92"/>
      <c r="AR78" s="92"/>
      <c r="AS78" s="93"/>
    </row>
    <row r="79" spans="1:45" s="7" customFormat="1" ht="12.75" customHeight="1">
      <c r="A79" s="172"/>
      <c r="B79" s="160" t="s">
        <v>62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37">
        <f>P30-P78</f>
        <v>16200737</v>
      </c>
      <c r="Q79" s="95"/>
      <c r="R79" s="95"/>
      <c r="S79" s="95"/>
      <c r="T79" s="138"/>
      <c r="U79" s="95">
        <f>U30-U78</f>
        <v>23719887</v>
      </c>
      <c r="V79" s="95"/>
      <c r="W79" s="95"/>
      <c r="X79" s="95"/>
      <c r="Y79" s="96"/>
      <c r="Z79" s="113">
        <f>Z30-Z78</f>
        <v>3306154</v>
      </c>
      <c r="AA79" s="114"/>
      <c r="AB79" s="114"/>
      <c r="AC79" s="114"/>
      <c r="AD79" s="115"/>
      <c r="AE79" s="94">
        <f>AE30-AE78</f>
        <v>-9707280</v>
      </c>
      <c r="AF79" s="95"/>
      <c r="AG79" s="95"/>
      <c r="AH79" s="95"/>
      <c r="AI79" s="96"/>
      <c r="AJ79" s="94">
        <f>AJ30-AJ78</f>
        <v>-997124</v>
      </c>
      <c r="AK79" s="95"/>
      <c r="AL79" s="95"/>
      <c r="AM79" s="95"/>
      <c r="AN79" s="96"/>
      <c r="AO79" s="94">
        <f>AO30-AO78</f>
        <v>-120900</v>
      </c>
      <c r="AP79" s="95"/>
      <c r="AQ79" s="95"/>
      <c r="AR79" s="95"/>
      <c r="AS79" s="96"/>
    </row>
    <row r="80" spans="1:45" s="7" customFormat="1" ht="12.75" customHeight="1">
      <c r="A80" s="173"/>
      <c r="B80" s="161" t="s">
        <v>123</v>
      </c>
      <c r="C80" s="139"/>
      <c r="D80" s="139"/>
      <c r="E80" s="139"/>
      <c r="F80" s="139"/>
      <c r="G80" s="139"/>
      <c r="H80" s="139"/>
      <c r="I80" s="35"/>
      <c r="J80" s="35"/>
      <c r="K80" s="35"/>
      <c r="L80" s="35"/>
      <c r="M80" s="35"/>
      <c r="N80" s="35"/>
      <c r="O80" s="35"/>
      <c r="P80" s="135"/>
      <c r="Q80" s="105"/>
      <c r="R80" s="105"/>
      <c r="S80" s="105"/>
      <c r="T80" s="136"/>
      <c r="U80" s="105"/>
      <c r="V80" s="105"/>
      <c r="W80" s="105"/>
      <c r="X80" s="105"/>
      <c r="Y80" s="106"/>
      <c r="Z80" s="116"/>
      <c r="AA80" s="117"/>
      <c r="AB80" s="117"/>
      <c r="AC80" s="117"/>
      <c r="AD80" s="118"/>
      <c r="AE80" s="104"/>
      <c r="AF80" s="105"/>
      <c r="AG80" s="105"/>
      <c r="AH80" s="105"/>
      <c r="AI80" s="106"/>
      <c r="AJ80" s="104"/>
      <c r="AK80" s="105"/>
      <c r="AL80" s="105"/>
      <c r="AM80" s="105"/>
      <c r="AN80" s="106"/>
      <c r="AO80" s="104"/>
      <c r="AP80" s="105"/>
      <c r="AQ80" s="105"/>
      <c r="AR80" s="105"/>
      <c r="AS80" s="106"/>
    </row>
    <row r="81" spans="1:45" s="7" customFormat="1" ht="12.75" customHeight="1">
      <c r="A81" s="44" t="s">
        <v>63</v>
      </c>
      <c r="B81" s="123" t="s">
        <v>103</v>
      </c>
      <c r="C81" s="27" t="s">
        <v>104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84">
        <f t="shared" ref="P81:P87" si="2">SUM(U81:AS81)</f>
        <v>22167000</v>
      </c>
      <c r="Q81" s="85"/>
      <c r="R81" s="85"/>
      <c r="S81" s="85"/>
      <c r="T81" s="86"/>
      <c r="U81" s="88">
        <f>SUM(U82:Y83)</f>
        <v>22167000</v>
      </c>
      <c r="V81" s="89"/>
      <c r="W81" s="89"/>
      <c r="X81" s="89"/>
      <c r="Y81" s="90"/>
      <c r="Z81" s="88">
        <f>SUM(Z82:AD83)</f>
        <v>0</v>
      </c>
      <c r="AA81" s="89"/>
      <c r="AB81" s="89"/>
      <c r="AC81" s="89"/>
      <c r="AD81" s="90"/>
      <c r="AE81" s="88">
        <f t="shared" ref="AE81" si="3">SUM(AE82:AI83)</f>
        <v>0</v>
      </c>
      <c r="AF81" s="89"/>
      <c r="AG81" s="89"/>
      <c r="AH81" s="89"/>
      <c r="AI81" s="90"/>
      <c r="AJ81" s="88">
        <f t="shared" ref="AJ81" si="4">SUM(AJ82:AN83)</f>
        <v>0</v>
      </c>
      <c r="AK81" s="89"/>
      <c r="AL81" s="89"/>
      <c r="AM81" s="89"/>
      <c r="AN81" s="90"/>
      <c r="AO81" s="88">
        <f t="shared" ref="AO81" si="5">SUM(AO82:AS83)</f>
        <v>0</v>
      </c>
      <c r="AP81" s="89"/>
      <c r="AQ81" s="89"/>
      <c r="AR81" s="89"/>
      <c r="AS81" s="90"/>
    </row>
    <row r="82" spans="1:45" s="7" customFormat="1" ht="12.75" customHeight="1">
      <c r="A82" s="45"/>
      <c r="B82" s="124"/>
      <c r="C82" s="41" t="s">
        <v>141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84">
        <f t="shared" si="2"/>
        <v>19000000</v>
      </c>
      <c r="Q82" s="85"/>
      <c r="R82" s="85"/>
      <c r="S82" s="85"/>
      <c r="T82" s="86"/>
      <c r="U82" s="85">
        <v>19000000</v>
      </c>
      <c r="V82" s="85"/>
      <c r="W82" s="85"/>
      <c r="X82" s="85"/>
      <c r="Y82" s="87"/>
      <c r="Z82" s="88">
        <v>0</v>
      </c>
      <c r="AA82" s="89"/>
      <c r="AB82" s="89"/>
      <c r="AC82" s="89"/>
      <c r="AD82" s="90"/>
      <c r="AE82" s="91">
        <v>0</v>
      </c>
      <c r="AF82" s="85"/>
      <c r="AG82" s="85"/>
      <c r="AH82" s="85"/>
      <c r="AI82" s="87"/>
      <c r="AJ82" s="91">
        <v>0</v>
      </c>
      <c r="AK82" s="85"/>
      <c r="AL82" s="85"/>
      <c r="AM82" s="85"/>
      <c r="AN82" s="87"/>
      <c r="AO82" s="91">
        <v>0</v>
      </c>
      <c r="AP82" s="85"/>
      <c r="AQ82" s="85"/>
      <c r="AR82" s="85"/>
      <c r="AS82" s="87"/>
    </row>
    <row r="83" spans="1:45" s="7" customFormat="1" ht="12.75" customHeight="1">
      <c r="A83" s="45"/>
      <c r="B83" s="124"/>
      <c r="C83" s="41" t="s">
        <v>142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84">
        <f t="shared" ref="P83" si="6">SUM(U83:AS83)</f>
        <v>3167000</v>
      </c>
      <c r="Q83" s="85"/>
      <c r="R83" s="85"/>
      <c r="S83" s="85"/>
      <c r="T83" s="86"/>
      <c r="U83" s="85">
        <v>3167000</v>
      </c>
      <c r="V83" s="85"/>
      <c r="W83" s="85"/>
      <c r="X83" s="85"/>
      <c r="Y83" s="87"/>
      <c r="Z83" s="88">
        <v>0</v>
      </c>
      <c r="AA83" s="89"/>
      <c r="AB83" s="89"/>
      <c r="AC83" s="89"/>
      <c r="AD83" s="90"/>
      <c r="AE83" s="91">
        <v>0</v>
      </c>
      <c r="AF83" s="85"/>
      <c r="AG83" s="85"/>
      <c r="AH83" s="85"/>
      <c r="AI83" s="87"/>
      <c r="AJ83" s="91">
        <v>0</v>
      </c>
      <c r="AK83" s="85"/>
      <c r="AL83" s="85"/>
      <c r="AM83" s="85"/>
      <c r="AN83" s="87"/>
      <c r="AO83" s="91">
        <v>0</v>
      </c>
      <c r="AP83" s="85"/>
      <c r="AQ83" s="85"/>
      <c r="AR83" s="85"/>
      <c r="AS83" s="87"/>
    </row>
    <row r="84" spans="1:45" s="7" customFormat="1" ht="12.75" customHeight="1">
      <c r="A84" s="45"/>
      <c r="B84" s="124"/>
      <c r="C84" s="27" t="s">
        <v>84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84">
        <f t="shared" si="2"/>
        <v>20340000</v>
      </c>
      <c r="Q84" s="85"/>
      <c r="R84" s="85"/>
      <c r="S84" s="85"/>
      <c r="T84" s="86"/>
      <c r="U84" s="85">
        <f>U85</f>
        <v>20340000</v>
      </c>
      <c r="V84" s="85"/>
      <c r="W84" s="85"/>
      <c r="X84" s="85"/>
      <c r="Y84" s="87"/>
      <c r="Z84" s="88">
        <f>Z85</f>
        <v>0</v>
      </c>
      <c r="AA84" s="89"/>
      <c r="AB84" s="89"/>
      <c r="AC84" s="89"/>
      <c r="AD84" s="90"/>
      <c r="AE84" s="91">
        <f>AE85</f>
        <v>0</v>
      </c>
      <c r="AF84" s="85"/>
      <c r="AG84" s="85"/>
      <c r="AH84" s="85"/>
      <c r="AI84" s="87"/>
      <c r="AJ84" s="91">
        <f>AJ85</f>
        <v>0</v>
      </c>
      <c r="AK84" s="85"/>
      <c r="AL84" s="85"/>
      <c r="AM84" s="85"/>
      <c r="AN84" s="87"/>
      <c r="AO84" s="91">
        <f>AO85</f>
        <v>0</v>
      </c>
      <c r="AP84" s="85"/>
      <c r="AQ84" s="85"/>
      <c r="AR84" s="85"/>
      <c r="AS84" s="87"/>
    </row>
    <row r="85" spans="1:45" s="7" customFormat="1" ht="12.75" customHeight="1">
      <c r="A85" s="45"/>
      <c r="B85" s="124"/>
      <c r="C85" s="36" t="s">
        <v>99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84">
        <f t="shared" si="2"/>
        <v>20340000</v>
      </c>
      <c r="Q85" s="85"/>
      <c r="R85" s="85"/>
      <c r="S85" s="85"/>
      <c r="T85" s="86"/>
      <c r="U85" s="85">
        <v>20340000</v>
      </c>
      <c r="V85" s="85"/>
      <c r="W85" s="85"/>
      <c r="X85" s="85"/>
      <c r="Y85" s="87"/>
      <c r="Z85" s="88">
        <v>0</v>
      </c>
      <c r="AA85" s="89"/>
      <c r="AB85" s="89"/>
      <c r="AC85" s="89"/>
      <c r="AD85" s="90"/>
      <c r="AE85" s="91">
        <v>0</v>
      </c>
      <c r="AF85" s="85"/>
      <c r="AG85" s="85"/>
      <c r="AH85" s="85"/>
      <c r="AI85" s="87"/>
      <c r="AJ85" s="91">
        <v>0</v>
      </c>
      <c r="AK85" s="85"/>
      <c r="AL85" s="85"/>
      <c r="AM85" s="85"/>
      <c r="AN85" s="87"/>
      <c r="AO85" s="91">
        <v>0</v>
      </c>
      <c r="AP85" s="85"/>
      <c r="AQ85" s="85"/>
      <c r="AR85" s="85"/>
      <c r="AS85" s="87"/>
    </row>
    <row r="86" spans="1:45" s="7" customFormat="1" ht="12.75" customHeight="1">
      <c r="A86" s="45"/>
      <c r="B86" s="124"/>
      <c r="C86" s="27" t="s">
        <v>105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84">
        <f t="shared" si="2"/>
        <v>0</v>
      </c>
      <c r="Q86" s="85"/>
      <c r="R86" s="85"/>
      <c r="S86" s="85"/>
      <c r="T86" s="86"/>
      <c r="U86" s="85">
        <f>U87</f>
        <v>0</v>
      </c>
      <c r="V86" s="85"/>
      <c r="W86" s="85"/>
      <c r="X86" s="85"/>
      <c r="Y86" s="87"/>
      <c r="Z86" s="88">
        <f>Z87</f>
        <v>0</v>
      </c>
      <c r="AA86" s="89"/>
      <c r="AB86" s="89"/>
      <c r="AC86" s="89"/>
      <c r="AD86" s="90"/>
      <c r="AE86" s="91">
        <f>AE87</f>
        <v>0</v>
      </c>
      <c r="AF86" s="85"/>
      <c r="AG86" s="85"/>
      <c r="AH86" s="85"/>
      <c r="AI86" s="87"/>
      <c r="AJ86" s="91">
        <f>AJ87</f>
        <v>0</v>
      </c>
      <c r="AK86" s="85"/>
      <c r="AL86" s="85"/>
      <c r="AM86" s="85"/>
      <c r="AN86" s="87"/>
      <c r="AO86" s="91">
        <f>AO87</f>
        <v>0</v>
      </c>
      <c r="AP86" s="85"/>
      <c r="AQ86" s="85"/>
      <c r="AR86" s="85"/>
      <c r="AS86" s="87"/>
    </row>
    <row r="87" spans="1:45" s="7" customFormat="1" ht="12.75" customHeight="1">
      <c r="A87" s="45"/>
      <c r="B87" s="124"/>
      <c r="C87" s="25" t="s">
        <v>148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84">
        <f t="shared" si="2"/>
        <v>0</v>
      </c>
      <c r="Q87" s="85"/>
      <c r="R87" s="85"/>
      <c r="S87" s="85"/>
      <c r="T87" s="86"/>
      <c r="U87" s="105">
        <v>0</v>
      </c>
      <c r="V87" s="105"/>
      <c r="W87" s="105"/>
      <c r="X87" s="105"/>
      <c r="Y87" s="106"/>
      <c r="Z87" s="116">
        <v>0</v>
      </c>
      <c r="AA87" s="117"/>
      <c r="AB87" s="117"/>
      <c r="AC87" s="117"/>
      <c r="AD87" s="118"/>
      <c r="AE87" s="104">
        <v>0</v>
      </c>
      <c r="AF87" s="105"/>
      <c r="AG87" s="105"/>
      <c r="AH87" s="105"/>
      <c r="AI87" s="106"/>
      <c r="AJ87" s="104">
        <v>0</v>
      </c>
      <c r="AK87" s="105"/>
      <c r="AL87" s="105"/>
      <c r="AM87" s="105"/>
      <c r="AN87" s="106"/>
      <c r="AO87" s="104">
        <v>0</v>
      </c>
      <c r="AP87" s="105"/>
      <c r="AQ87" s="105"/>
      <c r="AR87" s="105"/>
      <c r="AS87" s="106"/>
    </row>
    <row r="88" spans="1:45" s="7" customFormat="1" ht="12.75" customHeight="1">
      <c r="A88" s="45"/>
      <c r="B88" s="125"/>
      <c r="C88" s="35" t="s">
        <v>47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126">
        <f>P84+P81+P86</f>
        <v>42507000</v>
      </c>
      <c r="Q88" s="92"/>
      <c r="R88" s="92"/>
      <c r="S88" s="92"/>
      <c r="T88" s="127"/>
      <c r="U88" s="92">
        <f>U84+U81+U86</f>
        <v>42507000</v>
      </c>
      <c r="V88" s="92"/>
      <c r="W88" s="92"/>
      <c r="X88" s="92"/>
      <c r="Y88" s="93"/>
      <c r="Z88" s="119">
        <f>Z84+Z81+Z86</f>
        <v>0</v>
      </c>
      <c r="AA88" s="119"/>
      <c r="AB88" s="119"/>
      <c r="AC88" s="119"/>
      <c r="AD88" s="120"/>
      <c r="AE88" s="92">
        <f>AE84+AE81+AE86</f>
        <v>0</v>
      </c>
      <c r="AF88" s="92"/>
      <c r="AG88" s="92"/>
      <c r="AH88" s="92"/>
      <c r="AI88" s="93"/>
      <c r="AJ88" s="92">
        <f>AJ84+AJ81+AJ86</f>
        <v>0</v>
      </c>
      <c r="AK88" s="92"/>
      <c r="AL88" s="92"/>
      <c r="AM88" s="92"/>
      <c r="AN88" s="93"/>
      <c r="AO88" s="92">
        <f>AO84+AO81+AO86</f>
        <v>0</v>
      </c>
      <c r="AP88" s="92"/>
      <c r="AQ88" s="92"/>
      <c r="AR88" s="92"/>
      <c r="AS88" s="93"/>
    </row>
    <row r="89" spans="1:45" s="7" customFormat="1" ht="12.75" customHeight="1">
      <c r="A89" s="45"/>
      <c r="B89" s="123" t="s">
        <v>66</v>
      </c>
      <c r="C89" s="31" t="s">
        <v>48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84">
        <f>SUM(P90:T94)</f>
        <v>80332107</v>
      </c>
      <c r="Q89" s="85"/>
      <c r="R89" s="85"/>
      <c r="S89" s="85"/>
      <c r="T89" s="86"/>
      <c r="U89" s="85">
        <f>SUM(U90:Y94)</f>
        <v>78046229</v>
      </c>
      <c r="V89" s="85"/>
      <c r="W89" s="85"/>
      <c r="X89" s="85"/>
      <c r="Y89" s="87"/>
      <c r="Z89" s="89">
        <f>SUM(Z90:AD94)</f>
        <v>1369432</v>
      </c>
      <c r="AA89" s="89"/>
      <c r="AB89" s="89"/>
      <c r="AC89" s="89"/>
      <c r="AD89" s="90"/>
      <c r="AE89" s="85">
        <f>SUM(AE90:AI94)</f>
        <v>916446</v>
      </c>
      <c r="AF89" s="85"/>
      <c r="AG89" s="85"/>
      <c r="AH89" s="85"/>
      <c r="AI89" s="87"/>
      <c r="AJ89" s="85">
        <f>SUM(AJ90:AN94)</f>
        <v>0</v>
      </c>
      <c r="AK89" s="85"/>
      <c r="AL89" s="85"/>
      <c r="AM89" s="85"/>
      <c r="AN89" s="87"/>
      <c r="AO89" s="85">
        <f>SUM(AO90:AS94)</f>
        <v>0</v>
      </c>
      <c r="AP89" s="85"/>
      <c r="AQ89" s="85"/>
      <c r="AR89" s="85"/>
      <c r="AS89" s="87"/>
    </row>
    <row r="90" spans="1:45" s="7" customFormat="1" ht="12.75" customHeight="1">
      <c r="A90" s="45"/>
      <c r="B90" s="124"/>
      <c r="C90" s="31" t="s">
        <v>143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84">
        <f>SUM(U90:AS90)</f>
        <v>1143796</v>
      </c>
      <c r="Q90" s="85"/>
      <c r="R90" s="85"/>
      <c r="S90" s="85"/>
      <c r="T90" s="86"/>
      <c r="U90" s="85">
        <v>0</v>
      </c>
      <c r="V90" s="85"/>
      <c r="W90" s="85"/>
      <c r="X90" s="85"/>
      <c r="Y90" s="87"/>
      <c r="Z90" s="88">
        <v>385350</v>
      </c>
      <c r="AA90" s="89"/>
      <c r="AB90" s="89"/>
      <c r="AC90" s="89"/>
      <c r="AD90" s="90"/>
      <c r="AE90" s="91">
        <v>758446</v>
      </c>
      <c r="AF90" s="85"/>
      <c r="AG90" s="85"/>
      <c r="AH90" s="85"/>
      <c r="AI90" s="87"/>
      <c r="AJ90" s="91">
        <v>0</v>
      </c>
      <c r="AK90" s="85"/>
      <c r="AL90" s="85"/>
      <c r="AM90" s="85"/>
      <c r="AN90" s="87"/>
      <c r="AO90" s="91">
        <v>0</v>
      </c>
      <c r="AP90" s="85"/>
      <c r="AQ90" s="85"/>
      <c r="AR90" s="85"/>
      <c r="AS90" s="87"/>
    </row>
    <row r="91" spans="1:45" s="7" customFormat="1" ht="12.75" customHeight="1">
      <c r="A91" s="45"/>
      <c r="B91" s="124"/>
      <c r="C91" s="31" t="s">
        <v>88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84">
        <f>SUM(U91:AS91)</f>
        <v>755708</v>
      </c>
      <c r="Q91" s="85"/>
      <c r="R91" s="85"/>
      <c r="S91" s="85"/>
      <c r="T91" s="86"/>
      <c r="U91" s="85">
        <v>443126</v>
      </c>
      <c r="V91" s="85"/>
      <c r="W91" s="85"/>
      <c r="X91" s="85"/>
      <c r="Y91" s="87"/>
      <c r="Z91" s="88">
        <v>154582</v>
      </c>
      <c r="AA91" s="89"/>
      <c r="AB91" s="89"/>
      <c r="AC91" s="89"/>
      <c r="AD91" s="90"/>
      <c r="AE91" s="91">
        <v>158000</v>
      </c>
      <c r="AF91" s="85"/>
      <c r="AG91" s="85"/>
      <c r="AH91" s="85"/>
      <c r="AI91" s="87"/>
      <c r="AJ91" s="91">
        <v>0</v>
      </c>
      <c r="AK91" s="85"/>
      <c r="AL91" s="85"/>
      <c r="AM91" s="85"/>
      <c r="AN91" s="87"/>
      <c r="AO91" s="91">
        <v>0</v>
      </c>
      <c r="AP91" s="85"/>
      <c r="AQ91" s="85"/>
      <c r="AR91" s="85"/>
      <c r="AS91" s="87"/>
    </row>
    <row r="92" spans="1:45" s="7" customFormat="1" ht="12.75" customHeight="1">
      <c r="A92" s="45"/>
      <c r="B92" s="124"/>
      <c r="C92" s="31" t="s">
        <v>144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84">
        <f>SUM(U92:AS92)</f>
        <v>50659203</v>
      </c>
      <c r="Q92" s="85"/>
      <c r="R92" s="85"/>
      <c r="S92" s="85"/>
      <c r="T92" s="86"/>
      <c r="U92" s="85">
        <v>50659203</v>
      </c>
      <c r="V92" s="85"/>
      <c r="W92" s="85"/>
      <c r="X92" s="85"/>
      <c r="Y92" s="87"/>
      <c r="Z92" s="88">
        <v>0</v>
      </c>
      <c r="AA92" s="89"/>
      <c r="AB92" s="89"/>
      <c r="AC92" s="89"/>
      <c r="AD92" s="90"/>
      <c r="AE92" s="91">
        <v>0</v>
      </c>
      <c r="AF92" s="85"/>
      <c r="AG92" s="85"/>
      <c r="AH92" s="85"/>
      <c r="AI92" s="87"/>
      <c r="AJ92" s="91">
        <v>0</v>
      </c>
      <c r="AK92" s="85"/>
      <c r="AL92" s="85"/>
      <c r="AM92" s="85"/>
      <c r="AN92" s="87"/>
      <c r="AO92" s="91">
        <v>0</v>
      </c>
      <c r="AP92" s="85"/>
      <c r="AQ92" s="85"/>
      <c r="AR92" s="85"/>
      <c r="AS92" s="87"/>
    </row>
    <row r="93" spans="1:45" s="7" customFormat="1" ht="12.75" customHeight="1">
      <c r="A93" s="45"/>
      <c r="B93" s="124"/>
      <c r="C93" s="31" t="s">
        <v>145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84">
        <f>SUM(U93:AS93)</f>
        <v>1583400</v>
      </c>
      <c r="Q93" s="85"/>
      <c r="R93" s="85"/>
      <c r="S93" s="85"/>
      <c r="T93" s="86"/>
      <c r="U93" s="85">
        <v>753900</v>
      </c>
      <c r="V93" s="85"/>
      <c r="W93" s="85"/>
      <c r="X93" s="85"/>
      <c r="Y93" s="87"/>
      <c r="Z93" s="88">
        <v>829500</v>
      </c>
      <c r="AA93" s="89"/>
      <c r="AB93" s="89"/>
      <c r="AC93" s="89"/>
      <c r="AD93" s="90"/>
      <c r="AE93" s="91">
        <v>0</v>
      </c>
      <c r="AF93" s="85"/>
      <c r="AG93" s="85"/>
      <c r="AH93" s="85"/>
      <c r="AI93" s="87"/>
      <c r="AJ93" s="91">
        <v>0</v>
      </c>
      <c r="AK93" s="85"/>
      <c r="AL93" s="85"/>
      <c r="AM93" s="85"/>
      <c r="AN93" s="87"/>
      <c r="AO93" s="91">
        <v>0</v>
      </c>
      <c r="AP93" s="85"/>
      <c r="AQ93" s="85"/>
      <c r="AR93" s="85"/>
      <c r="AS93" s="87"/>
    </row>
    <row r="94" spans="1:45" s="7" customFormat="1" ht="12.75" customHeight="1">
      <c r="A94" s="45"/>
      <c r="B94" s="124"/>
      <c r="C94" s="31" t="s">
        <v>146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84">
        <f>SUM(U94:AS94)</f>
        <v>26190000</v>
      </c>
      <c r="Q94" s="85"/>
      <c r="R94" s="85"/>
      <c r="S94" s="85"/>
      <c r="T94" s="86"/>
      <c r="U94" s="85">
        <v>26190000</v>
      </c>
      <c r="V94" s="85"/>
      <c r="W94" s="85"/>
      <c r="X94" s="85"/>
      <c r="Y94" s="87"/>
      <c r="Z94" s="88">
        <v>0</v>
      </c>
      <c r="AA94" s="89"/>
      <c r="AB94" s="89"/>
      <c r="AC94" s="89"/>
      <c r="AD94" s="90"/>
      <c r="AE94" s="91">
        <v>0</v>
      </c>
      <c r="AF94" s="85"/>
      <c r="AG94" s="85"/>
      <c r="AH94" s="85"/>
      <c r="AI94" s="87"/>
      <c r="AJ94" s="91">
        <v>0</v>
      </c>
      <c r="AK94" s="85"/>
      <c r="AL94" s="85"/>
      <c r="AM94" s="85"/>
      <c r="AN94" s="87"/>
      <c r="AO94" s="91">
        <v>0</v>
      </c>
      <c r="AP94" s="85"/>
      <c r="AQ94" s="85"/>
      <c r="AR94" s="85"/>
      <c r="AS94" s="87"/>
    </row>
    <row r="95" spans="1:45" s="7" customFormat="1" ht="12.75" customHeight="1">
      <c r="A95" s="45"/>
      <c r="B95" s="125"/>
      <c r="C95" s="32" t="s">
        <v>49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126">
        <f>P89</f>
        <v>80332107</v>
      </c>
      <c r="Q95" s="92"/>
      <c r="R95" s="92"/>
      <c r="S95" s="92"/>
      <c r="T95" s="127"/>
      <c r="U95" s="92">
        <f>U89</f>
        <v>78046229</v>
      </c>
      <c r="V95" s="92"/>
      <c r="W95" s="92"/>
      <c r="X95" s="92"/>
      <c r="Y95" s="93"/>
      <c r="Z95" s="119">
        <f>Z89</f>
        <v>1369432</v>
      </c>
      <c r="AA95" s="119"/>
      <c r="AB95" s="119"/>
      <c r="AC95" s="119"/>
      <c r="AD95" s="120"/>
      <c r="AE95" s="92">
        <f>AE89</f>
        <v>916446</v>
      </c>
      <c r="AF95" s="92"/>
      <c r="AG95" s="92"/>
      <c r="AH95" s="92"/>
      <c r="AI95" s="93"/>
      <c r="AJ95" s="92">
        <f>AJ89</f>
        <v>0</v>
      </c>
      <c r="AK95" s="92"/>
      <c r="AL95" s="92"/>
      <c r="AM95" s="92"/>
      <c r="AN95" s="93"/>
      <c r="AO95" s="92">
        <f>AO89</f>
        <v>0</v>
      </c>
      <c r="AP95" s="92"/>
      <c r="AQ95" s="92"/>
      <c r="AR95" s="92"/>
      <c r="AS95" s="93"/>
    </row>
    <row r="96" spans="1:45" s="7" customFormat="1" ht="12.75" customHeight="1">
      <c r="A96" s="45"/>
      <c r="B96" s="30"/>
      <c r="C96" s="144" t="s">
        <v>124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74">
        <f>P88-P95</f>
        <v>-37825107</v>
      </c>
      <c r="Q96" s="175"/>
      <c r="R96" s="175"/>
      <c r="S96" s="175"/>
      <c r="T96" s="176"/>
      <c r="U96" s="175">
        <f>U88-U95</f>
        <v>-35539229</v>
      </c>
      <c r="V96" s="175"/>
      <c r="W96" s="175"/>
      <c r="X96" s="175"/>
      <c r="Y96" s="177"/>
      <c r="Z96" s="113">
        <f>Z88-Z95</f>
        <v>-1369432</v>
      </c>
      <c r="AA96" s="114"/>
      <c r="AB96" s="114"/>
      <c r="AC96" s="114"/>
      <c r="AD96" s="115"/>
      <c r="AE96" s="94">
        <f>AE88-AE95</f>
        <v>-916446</v>
      </c>
      <c r="AF96" s="95"/>
      <c r="AG96" s="95"/>
      <c r="AH96" s="95"/>
      <c r="AI96" s="96"/>
      <c r="AJ96" s="94">
        <f>AJ88-AJ95</f>
        <v>0</v>
      </c>
      <c r="AK96" s="95"/>
      <c r="AL96" s="95"/>
      <c r="AM96" s="95"/>
      <c r="AN96" s="96"/>
      <c r="AO96" s="94">
        <f>AO88-AO95</f>
        <v>0</v>
      </c>
      <c r="AP96" s="95"/>
      <c r="AQ96" s="95"/>
      <c r="AR96" s="95"/>
      <c r="AS96" s="96"/>
    </row>
    <row r="97" spans="1:45" s="7" customFormat="1" ht="12.75" customHeight="1">
      <c r="A97" s="46"/>
      <c r="B97" s="34"/>
      <c r="C97" s="139" t="s">
        <v>125</v>
      </c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78"/>
      <c r="Q97" s="179"/>
      <c r="R97" s="179"/>
      <c r="S97" s="179"/>
      <c r="T97" s="180"/>
      <c r="U97" s="179"/>
      <c r="V97" s="179"/>
      <c r="W97" s="179"/>
      <c r="X97" s="179"/>
      <c r="Y97" s="181"/>
      <c r="Z97" s="116"/>
      <c r="AA97" s="117"/>
      <c r="AB97" s="117"/>
      <c r="AC97" s="117"/>
      <c r="AD97" s="118"/>
      <c r="AE97" s="104"/>
      <c r="AF97" s="105"/>
      <c r="AG97" s="105"/>
      <c r="AH97" s="105"/>
      <c r="AI97" s="106"/>
      <c r="AJ97" s="104"/>
      <c r="AK97" s="105"/>
      <c r="AL97" s="105"/>
      <c r="AM97" s="105"/>
      <c r="AN97" s="106"/>
      <c r="AO97" s="104"/>
      <c r="AP97" s="105"/>
      <c r="AQ97" s="105"/>
      <c r="AR97" s="105"/>
      <c r="AS97" s="106"/>
    </row>
    <row r="98" spans="1:45" s="7" customFormat="1" ht="12.75" customHeight="1">
      <c r="A98" s="44" t="s">
        <v>64</v>
      </c>
      <c r="B98" s="123" t="s">
        <v>58</v>
      </c>
      <c r="C98" s="31" t="s">
        <v>50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84">
        <f t="shared" ref="P98:P104" si="7">SUM(U98:AS98)</f>
        <v>3400000</v>
      </c>
      <c r="Q98" s="85"/>
      <c r="R98" s="85"/>
      <c r="S98" s="85"/>
      <c r="T98" s="86"/>
      <c r="U98" s="85">
        <f>U99</f>
        <v>0</v>
      </c>
      <c r="V98" s="85"/>
      <c r="W98" s="85"/>
      <c r="X98" s="85"/>
      <c r="Y98" s="87"/>
      <c r="Z98" s="89">
        <f>Z99</f>
        <v>3400000</v>
      </c>
      <c r="AA98" s="89"/>
      <c r="AB98" s="89"/>
      <c r="AC98" s="89"/>
      <c r="AD98" s="90"/>
      <c r="AE98" s="85">
        <f>AE99</f>
        <v>0</v>
      </c>
      <c r="AF98" s="85"/>
      <c r="AG98" s="85"/>
      <c r="AH98" s="85"/>
      <c r="AI98" s="87"/>
      <c r="AJ98" s="85">
        <f>AJ99</f>
        <v>0</v>
      </c>
      <c r="AK98" s="85"/>
      <c r="AL98" s="85"/>
      <c r="AM98" s="85"/>
      <c r="AN98" s="87"/>
      <c r="AO98" s="85">
        <f>AO99</f>
        <v>0</v>
      </c>
      <c r="AP98" s="85"/>
      <c r="AQ98" s="85"/>
      <c r="AR98" s="85"/>
      <c r="AS98" s="87"/>
    </row>
    <row r="99" spans="1:45" s="7" customFormat="1" ht="12.75" customHeight="1">
      <c r="A99" s="45"/>
      <c r="B99" s="124"/>
      <c r="C99" s="31" t="s">
        <v>51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84">
        <f t="shared" si="7"/>
        <v>3400000</v>
      </c>
      <c r="Q99" s="85"/>
      <c r="R99" s="85"/>
      <c r="S99" s="85"/>
      <c r="T99" s="86"/>
      <c r="U99" s="85">
        <v>0</v>
      </c>
      <c r="V99" s="85"/>
      <c r="W99" s="85"/>
      <c r="X99" s="85"/>
      <c r="Y99" s="87"/>
      <c r="Z99" s="88">
        <v>3400000</v>
      </c>
      <c r="AA99" s="89"/>
      <c r="AB99" s="89"/>
      <c r="AC99" s="89"/>
      <c r="AD99" s="90"/>
      <c r="AE99" s="91">
        <v>0</v>
      </c>
      <c r="AF99" s="85"/>
      <c r="AG99" s="85"/>
      <c r="AH99" s="85"/>
      <c r="AI99" s="87"/>
      <c r="AJ99" s="91">
        <v>0</v>
      </c>
      <c r="AK99" s="85"/>
      <c r="AL99" s="85"/>
      <c r="AM99" s="85"/>
      <c r="AN99" s="87"/>
      <c r="AO99" s="91">
        <v>0</v>
      </c>
      <c r="AP99" s="85"/>
      <c r="AQ99" s="85"/>
      <c r="AR99" s="85"/>
      <c r="AS99" s="87"/>
    </row>
    <row r="100" spans="1:45" s="7" customFormat="1" ht="12.75" customHeight="1">
      <c r="A100" s="45"/>
      <c r="B100" s="124"/>
      <c r="C100" s="31" t="s">
        <v>138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84">
        <f t="shared" si="7"/>
        <v>30482000</v>
      </c>
      <c r="Q100" s="85"/>
      <c r="R100" s="85"/>
      <c r="S100" s="85"/>
      <c r="T100" s="86"/>
      <c r="U100" s="85">
        <f>SUM(U101:Y102)</f>
        <v>4292000</v>
      </c>
      <c r="V100" s="85"/>
      <c r="W100" s="85"/>
      <c r="X100" s="85"/>
      <c r="Y100" s="87"/>
      <c r="Z100" s="85">
        <f>SUM(Z101:AD102)</f>
        <v>17500000</v>
      </c>
      <c r="AA100" s="85"/>
      <c r="AB100" s="85"/>
      <c r="AC100" s="85"/>
      <c r="AD100" s="87"/>
      <c r="AE100" s="85">
        <f>SUM(AE101:AI102)</f>
        <v>8690000</v>
      </c>
      <c r="AF100" s="85"/>
      <c r="AG100" s="85"/>
      <c r="AH100" s="85"/>
      <c r="AI100" s="87"/>
      <c r="AJ100" s="85">
        <f>SUM(AJ101:AN102)</f>
        <v>0</v>
      </c>
      <c r="AK100" s="85"/>
      <c r="AL100" s="85"/>
      <c r="AM100" s="85"/>
      <c r="AN100" s="87"/>
      <c r="AO100" s="85">
        <f>SUM(AO101:AS102)</f>
        <v>0</v>
      </c>
      <c r="AP100" s="85"/>
      <c r="AQ100" s="85"/>
      <c r="AR100" s="85"/>
      <c r="AS100" s="87"/>
    </row>
    <row r="101" spans="1:45" s="7" customFormat="1" ht="12.75" customHeight="1">
      <c r="A101" s="45"/>
      <c r="B101" s="124"/>
      <c r="C101" s="31" t="s">
        <v>139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84">
        <f t="shared" si="7"/>
        <v>8690000</v>
      </c>
      <c r="Q101" s="85"/>
      <c r="R101" s="85"/>
      <c r="S101" s="85"/>
      <c r="T101" s="86"/>
      <c r="U101" s="85">
        <v>0</v>
      </c>
      <c r="V101" s="85"/>
      <c r="W101" s="85"/>
      <c r="X101" s="85"/>
      <c r="Y101" s="87"/>
      <c r="Z101" s="88">
        <v>0</v>
      </c>
      <c r="AA101" s="89"/>
      <c r="AB101" s="89"/>
      <c r="AC101" s="89"/>
      <c r="AD101" s="90"/>
      <c r="AE101" s="91">
        <v>8690000</v>
      </c>
      <c r="AF101" s="85"/>
      <c r="AG101" s="85"/>
      <c r="AH101" s="85"/>
      <c r="AI101" s="87"/>
      <c r="AJ101" s="91">
        <v>0</v>
      </c>
      <c r="AK101" s="85"/>
      <c r="AL101" s="85"/>
      <c r="AM101" s="85"/>
      <c r="AN101" s="87"/>
      <c r="AO101" s="91">
        <v>0</v>
      </c>
      <c r="AP101" s="85"/>
      <c r="AQ101" s="85"/>
      <c r="AR101" s="85"/>
      <c r="AS101" s="87"/>
    </row>
    <row r="102" spans="1:45" s="7" customFormat="1" ht="12.75" customHeight="1">
      <c r="A102" s="45"/>
      <c r="B102" s="124"/>
      <c r="C102" s="31" t="s">
        <v>140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84">
        <f t="shared" si="7"/>
        <v>21792000</v>
      </c>
      <c r="Q102" s="85"/>
      <c r="R102" s="85"/>
      <c r="S102" s="85"/>
      <c r="T102" s="86"/>
      <c r="U102" s="85">
        <v>4292000</v>
      </c>
      <c r="V102" s="85"/>
      <c r="W102" s="85"/>
      <c r="X102" s="85"/>
      <c r="Y102" s="87"/>
      <c r="Z102" s="89">
        <v>17500000</v>
      </c>
      <c r="AA102" s="89"/>
      <c r="AB102" s="89"/>
      <c r="AC102" s="89"/>
      <c r="AD102" s="90"/>
      <c r="AE102" s="85">
        <v>0</v>
      </c>
      <c r="AF102" s="85"/>
      <c r="AG102" s="85"/>
      <c r="AH102" s="85"/>
      <c r="AI102" s="87"/>
      <c r="AJ102" s="85">
        <v>0</v>
      </c>
      <c r="AK102" s="85"/>
      <c r="AL102" s="85"/>
      <c r="AM102" s="85"/>
      <c r="AN102" s="87"/>
      <c r="AO102" s="85">
        <v>0</v>
      </c>
      <c r="AP102" s="85"/>
      <c r="AQ102" s="85"/>
      <c r="AR102" s="85"/>
      <c r="AS102" s="87"/>
    </row>
    <row r="103" spans="1:45" s="7" customFormat="1" ht="12.75" customHeight="1">
      <c r="A103" s="45"/>
      <c r="B103" s="124"/>
      <c r="C103" s="31" t="s">
        <v>85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84">
        <f t="shared" si="7"/>
        <v>120900</v>
      </c>
      <c r="Q103" s="85"/>
      <c r="R103" s="85"/>
      <c r="S103" s="85"/>
      <c r="T103" s="86"/>
      <c r="U103" s="85">
        <f>U104</f>
        <v>0</v>
      </c>
      <c r="V103" s="85"/>
      <c r="W103" s="85"/>
      <c r="X103" s="85"/>
      <c r="Y103" s="87"/>
      <c r="Z103" s="89">
        <f>Z104</f>
        <v>0</v>
      </c>
      <c r="AA103" s="89"/>
      <c r="AB103" s="89"/>
      <c r="AC103" s="89"/>
      <c r="AD103" s="90"/>
      <c r="AE103" s="85">
        <f>AE104</f>
        <v>0</v>
      </c>
      <c r="AF103" s="85"/>
      <c r="AG103" s="85"/>
      <c r="AH103" s="85"/>
      <c r="AI103" s="87"/>
      <c r="AJ103" s="85">
        <f>AJ104</f>
        <v>0</v>
      </c>
      <c r="AK103" s="85"/>
      <c r="AL103" s="85"/>
      <c r="AM103" s="85"/>
      <c r="AN103" s="87"/>
      <c r="AO103" s="85">
        <f>AO104</f>
        <v>120900</v>
      </c>
      <c r="AP103" s="85"/>
      <c r="AQ103" s="85"/>
      <c r="AR103" s="85"/>
      <c r="AS103" s="87"/>
    </row>
    <row r="104" spans="1:45" s="7" customFormat="1" ht="12.75" customHeight="1">
      <c r="A104" s="45"/>
      <c r="B104" s="124"/>
      <c r="C104" s="31" t="s">
        <v>86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84">
        <f t="shared" si="7"/>
        <v>120900</v>
      </c>
      <c r="Q104" s="85"/>
      <c r="R104" s="85"/>
      <c r="S104" s="85"/>
      <c r="T104" s="86"/>
      <c r="U104" s="85">
        <v>0</v>
      </c>
      <c r="V104" s="85"/>
      <c r="W104" s="85"/>
      <c r="X104" s="85"/>
      <c r="Y104" s="87"/>
      <c r="Z104" s="88">
        <v>0</v>
      </c>
      <c r="AA104" s="89"/>
      <c r="AB104" s="89"/>
      <c r="AC104" s="89"/>
      <c r="AD104" s="90"/>
      <c r="AE104" s="91">
        <v>0</v>
      </c>
      <c r="AF104" s="85"/>
      <c r="AG104" s="85"/>
      <c r="AH104" s="85"/>
      <c r="AI104" s="87"/>
      <c r="AJ104" s="91">
        <v>0</v>
      </c>
      <c r="AK104" s="85"/>
      <c r="AL104" s="85"/>
      <c r="AM104" s="85"/>
      <c r="AN104" s="87"/>
      <c r="AO104" s="91">
        <v>120900</v>
      </c>
      <c r="AP104" s="85"/>
      <c r="AQ104" s="85"/>
      <c r="AR104" s="85"/>
      <c r="AS104" s="87"/>
    </row>
    <row r="105" spans="1:45" s="7" customFormat="1" ht="12.75" customHeight="1">
      <c r="A105" s="45"/>
      <c r="B105" s="125"/>
      <c r="C105" s="32" t="s">
        <v>80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126">
        <f>P98+P103+P100</f>
        <v>34002900</v>
      </c>
      <c r="Q105" s="92"/>
      <c r="R105" s="92"/>
      <c r="S105" s="92"/>
      <c r="T105" s="127"/>
      <c r="U105" s="92">
        <f>U98+U103+U100</f>
        <v>4292000</v>
      </c>
      <c r="V105" s="92"/>
      <c r="W105" s="92"/>
      <c r="X105" s="92"/>
      <c r="Y105" s="93"/>
      <c r="Z105" s="92">
        <f>Z98+Z103+Z100</f>
        <v>20900000</v>
      </c>
      <c r="AA105" s="92"/>
      <c r="AB105" s="92"/>
      <c r="AC105" s="92"/>
      <c r="AD105" s="93"/>
      <c r="AE105" s="92">
        <f>AE98+AE103+AE100</f>
        <v>8690000</v>
      </c>
      <c r="AF105" s="92"/>
      <c r="AG105" s="92"/>
      <c r="AH105" s="92"/>
      <c r="AI105" s="93"/>
      <c r="AJ105" s="92">
        <f t="shared" ref="AJ105" si="8">AJ98+AJ103+AJ100</f>
        <v>0</v>
      </c>
      <c r="AK105" s="92"/>
      <c r="AL105" s="92"/>
      <c r="AM105" s="92"/>
      <c r="AN105" s="93"/>
      <c r="AO105" s="92">
        <f t="shared" ref="AO105" si="9">AO98+AO103+AO100</f>
        <v>120900</v>
      </c>
      <c r="AP105" s="92"/>
      <c r="AQ105" s="92"/>
      <c r="AR105" s="92"/>
      <c r="AS105" s="93"/>
    </row>
    <row r="106" spans="1:45" s="7" customFormat="1" ht="12.75" customHeight="1">
      <c r="A106" s="45"/>
      <c r="B106" s="123" t="s">
        <v>66</v>
      </c>
      <c r="C106" s="31" t="s">
        <v>52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84">
        <f t="shared" ref="P106:P111" si="10">SUM(U106:AS106)</f>
        <v>6800000</v>
      </c>
      <c r="Q106" s="85"/>
      <c r="R106" s="85"/>
      <c r="S106" s="85"/>
      <c r="T106" s="86"/>
      <c r="U106" s="95">
        <f>U107</f>
        <v>0</v>
      </c>
      <c r="V106" s="95"/>
      <c r="W106" s="95"/>
      <c r="X106" s="95"/>
      <c r="Y106" s="96"/>
      <c r="Z106" s="113">
        <f>Z107</f>
        <v>6800000</v>
      </c>
      <c r="AA106" s="114"/>
      <c r="AB106" s="114"/>
      <c r="AC106" s="114"/>
      <c r="AD106" s="115"/>
      <c r="AE106" s="94">
        <f>AE107</f>
        <v>0</v>
      </c>
      <c r="AF106" s="95"/>
      <c r="AG106" s="95"/>
      <c r="AH106" s="95"/>
      <c r="AI106" s="96"/>
      <c r="AJ106" s="94">
        <f>AJ107</f>
        <v>0</v>
      </c>
      <c r="AK106" s="95"/>
      <c r="AL106" s="95"/>
      <c r="AM106" s="95"/>
      <c r="AN106" s="96"/>
      <c r="AO106" s="94">
        <f>AO107</f>
        <v>0</v>
      </c>
      <c r="AP106" s="95"/>
      <c r="AQ106" s="95"/>
      <c r="AR106" s="95"/>
      <c r="AS106" s="96"/>
    </row>
    <row r="107" spans="1:45" s="7" customFormat="1" ht="12.75" customHeight="1">
      <c r="A107" s="45"/>
      <c r="B107" s="124"/>
      <c r="C107" s="37" t="s">
        <v>53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84">
        <f t="shared" si="10"/>
        <v>6800000</v>
      </c>
      <c r="Q107" s="85"/>
      <c r="R107" s="85"/>
      <c r="S107" s="85"/>
      <c r="T107" s="86"/>
      <c r="U107" s="85">
        <v>0</v>
      </c>
      <c r="V107" s="85"/>
      <c r="W107" s="85"/>
      <c r="X107" s="85"/>
      <c r="Y107" s="87"/>
      <c r="Z107" s="88">
        <v>6800000</v>
      </c>
      <c r="AA107" s="89"/>
      <c r="AB107" s="89"/>
      <c r="AC107" s="89"/>
      <c r="AD107" s="90"/>
      <c r="AE107" s="91">
        <v>0</v>
      </c>
      <c r="AF107" s="85"/>
      <c r="AG107" s="85"/>
      <c r="AH107" s="85"/>
      <c r="AI107" s="87"/>
      <c r="AJ107" s="91">
        <v>0</v>
      </c>
      <c r="AK107" s="85"/>
      <c r="AL107" s="85"/>
      <c r="AM107" s="85"/>
      <c r="AN107" s="87"/>
      <c r="AO107" s="91">
        <v>0</v>
      </c>
      <c r="AP107" s="85"/>
      <c r="AQ107" s="85"/>
      <c r="AR107" s="85"/>
      <c r="AS107" s="87"/>
    </row>
    <row r="108" spans="1:45" s="7" customFormat="1" ht="12.75" customHeight="1">
      <c r="A108" s="45"/>
      <c r="B108" s="124"/>
      <c r="C108" s="31" t="s">
        <v>90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84">
        <f t="shared" si="10"/>
        <v>30489207</v>
      </c>
      <c r="Q108" s="85"/>
      <c r="R108" s="85"/>
      <c r="S108" s="85"/>
      <c r="T108" s="86"/>
      <c r="U108" s="85">
        <f>U109</f>
        <v>0</v>
      </c>
      <c r="V108" s="85"/>
      <c r="W108" s="85"/>
      <c r="X108" s="85"/>
      <c r="Y108" s="87"/>
      <c r="Z108" s="89">
        <f>Z109</f>
        <v>23913305</v>
      </c>
      <c r="AA108" s="89"/>
      <c r="AB108" s="89"/>
      <c r="AC108" s="89"/>
      <c r="AD108" s="90"/>
      <c r="AE108" s="85">
        <f>AE109</f>
        <v>6575902</v>
      </c>
      <c r="AF108" s="85"/>
      <c r="AG108" s="85"/>
      <c r="AH108" s="85"/>
      <c r="AI108" s="87"/>
      <c r="AJ108" s="85">
        <f>AJ109</f>
        <v>0</v>
      </c>
      <c r="AK108" s="85"/>
      <c r="AL108" s="85"/>
      <c r="AM108" s="85"/>
      <c r="AN108" s="87"/>
      <c r="AO108" s="85">
        <f>AO109</f>
        <v>0</v>
      </c>
      <c r="AP108" s="85"/>
      <c r="AQ108" s="85"/>
      <c r="AR108" s="85"/>
      <c r="AS108" s="87"/>
    </row>
    <row r="109" spans="1:45" s="7" customFormat="1" ht="12.75" customHeight="1">
      <c r="A109" s="45"/>
      <c r="B109" s="124"/>
      <c r="C109" s="31" t="s">
        <v>91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84">
        <f t="shared" si="10"/>
        <v>30489207</v>
      </c>
      <c r="Q109" s="85"/>
      <c r="R109" s="85"/>
      <c r="S109" s="85"/>
      <c r="T109" s="86"/>
      <c r="U109" s="85">
        <v>0</v>
      </c>
      <c r="V109" s="85"/>
      <c r="W109" s="85"/>
      <c r="X109" s="85"/>
      <c r="Y109" s="87"/>
      <c r="Z109" s="88">
        <v>23913305</v>
      </c>
      <c r="AA109" s="89"/>
      <c r="AB109" s="89"/>
      <c r="AC109" s="89"/>
      <c r="AD109" s="90"/>
      <c r="AE109" s="91">
        <v>6575902</v>
      </c>
      <c r="AF109" s="85"/>
      <c r="AG109" s="85"/>
      <c r="AH109" s="85"/>
      <c r="AI109" s="87"/>
      <c r="AJ109" s="91">
        <v>0</v>
      </c>
      <c r="AK109" s="85"/>
      <c r="AL109" s="85"/>
      <c r="AM109" s="85"/>
      <c r="AN109" s="87"/>
      <c r="AO109" s="91">
        <v>0</v>
      </c>
      <c r="AP109" s="85"/>
      <c r="AQ109" s="85"/>
      <c r="AR109" s="85"/>
      <c r="AS109" s="87"/>
    </row>
    <row r="110" spans="1:45" s="7" customFormat="1" ht="12.75" customHeight="1">
      <c r="A110" s="45"/>
      <c r="B110" s="124"/>
      <c r="C110" s="38" t="s">
        <v>100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84">
        <f t="shared" si="10"/>
        <v>0</v>
      </c>
      <c r="Q110" s="85"/>
      <c r="R110" s="85"/>
      <c r="S110" s="85"/>
      <c r="T110" s="86"/>
      <c r="U110" s="85">
        <f>U111</f>
        <v>0</v>
      </c>
      <c r="V110" s="85"/>
      <c r="W110" s="85"/>
      <c r="X110" s="85"/>
      <c r="Y110" s="87"/>
      <c r="Z110" s="89">
        <f>Z111</f>
        <v>0</v>
      </c>
      <c r="AA110" s="89"/>
      <c r="AB110" s="89"/>
      <c r="AC110" s="89"/>
      <c r="AD110" s="90"/>
      <c r="AE110" s="85">
        <f>AE111</f>
        <v>0</v>
      </c>
      <c r="AF110" s="85"/>
      <c r="AG110" s="85"/>
      <c r="AH110" s="85"/>
      <c r="AI110" s="87"/>
      <c r="AJ110" s="85">
        <f>AJ111</f>
        <v>0</v>
      </c>
      <c r="AK110" s="85"/>
      <c r="AL110" s="85"/>
      <c r="AM110" s="85"/>
      <c r="AN110" s="87"/>
      <c r="AO110" s="85">
        <f>AO111</f>
        <v>0</v>
      </c>
      <c r="AP110" s="85"/>
      <c r="AQ110" s="85"/>
      <c r="AR110" s="85"/>
      <c r="AS110" s="87"/>
    </row>
    <row r="111" spans="1:45" s="7" customFormat="1" ht="12.75" customHeight="1">
      <c r="A111" s="45"/>
      <c r="B111" s="124"/>
      <c r="C111" s="31" t="s">
        <v>101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84">
        <f t="shared" si="10"/>
        <v>0</v>
      </c>
      <c r="Q111" s="85"/>
      <c r="R111" s="85"/>
      <c r="S111" s="85"/>
      <c r="T111" s="86"/>
      <c r="U111" s="85">
        <v>0</v>
      </c>
      <c r="V111" s="85"/>
      <c r="W111" s="85"/>
      <c r="X111" s="85"/>
      <c r="Y111" s="87"/>
      <c r="Z111" s="88">
        <v>0</v>
      </c>
      <c r="AA111" s="89"/>
      <c r="AB111" s="89"/>
      <c r="AC111" s="89"/>
      <c r="AD111" s="90"/>
      <c r="AE111" s="91">
        <v>0</v>
      </c>
      <c r="AF111" s="85"/>
      <c r="AG111" s="85"/>
      <c r="AH111" s="85"/>
      <c r="AI111" s="87"/>
      <c r="AJ111" s="91">
        <v>0</v>
      </c>
      <c r="AK111" s="85"/>
      <c r="AL111" s="85"/>
      <c r="AM111" s="85"/>
      <c r="AN111" s="87"/>
      <c r="AO111" s="91">
        <v>0</v>
      </c>
      <c r="AP111" s="85"/>
      <c r="AQ111" s="85"/>
      <c r="AR111" s="85"/>
      <c r="AS111" s="87"/>
    </row>
    <row r="112" spans="1:45" s="7" customFormat="1" ht="12.75" customHeight="1">
      <c r="A112" s="45"/>
      <c r="B112" s="125"/>
      <c r="C112" s="32" t="s">
        <v>65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126">
        <f>P106+P108+P110</f>
        <v>37289207</v>
      </c>
      <c r="Q112" s="92"/>
      <c r="R112" s="92"/>
      <c r="S112" s="92"/>
      <c r="T112" s="127"/>
      <c r="U112" s="92">
        <f>U106+U108+U110</f>
        <v>0</v>
      </c>
      <c r="V112" s="92"/>
      <c r="W112" s="92"/>
      <c r="X112" s="92"/>
      <c r="Y112" s="93"/>
      <c r="Z112" s="119">
        <f>Z106+Z108+Z110</f>
        <v>30713305</v>
      </c>
      <c r="AA112" s="119"/>
      <c r="AB112" s="119"/>
      <c r="AC112" s="119"/>
      <c r="AD112" s="120"/>
      <c r="AE112" s="92">
        <f>AE106+AE108+AE110</f>
        <v>6575902</v>
      </c>
      <c r="AF112" s="92"/>
      <c r="AG112" s="92"/>
      <c r="AH112" s="92"/>
      <c r="AI112" s="93"/>
      <c r="AJ112" s="92">
        <f>AJ106+AJ108+AJ110</f>
        <v>0</v>
      </c>
      <c r="AK112" s="92"/>
      <c r="AL112" s="92"/>
      <c r="AM112" s="92"/>
      <c r="AN112" s="93"/>
      <c r="AO112" s="92">
        <f>AO106+AO108+AO110</f>
        <v>0</v>
      </c>
      <c r="AP112" s="92"/>
      <c r="AQ112" s="92"/>
      <c r="AR112" s="92"/>
      <c r="AS112" s="93"/>
    </row>
    <row r="113" spans="1:45" s="7" customFormat="1" ht="12.75" customHeight="1">
      <c r="A113" s="45"/>
      <c r="B113" s="30"/>
      <c r="C113" s="144" t="s">
        <v>126</v>
      </c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0">
        <f>P105-P112</f>
        <v>-3286307</v>
      </c>
      <c r="Q113" s="98"/>
      <c r="R113" s="98"/>
      <c r="S113" s="98"/>
      <c r="T113" s="141"/>
      <c r="U113" s="98">
        <f>U105-U112</f>
        <v>4292000</v>
      </c>
      <c r="V113" s="98"/>
      <c r="W113" s="98"/>
      <c r="X113" s="98"/>
      <c r="Y113" s="99"/>
      <c r="Z113" s="145">
        <f>Z105-Z112</f>
        <v>-9813305</v>
      </c>
      <c r="AA113" s="146"/>
      <c r="AB113" s="146"/>
      <c r="AC113" s="146"/>
      <c r="AD113" s="147"/>
      <c r="AE113" s="97">
        <f>AE105-AE112</f>
        <v>2114098</v>
      </c>
      <c r="AF113" s="98"/>
      <c r="AG113" s="98"/>
      <c r="AH113" s="98"/>
      <c r="AI113" s="99"/>
      <c r="AJ113" s="97">
        <f>AJ105-AJ112</f>
        <v>0</v>
      </c>
      <c r="AK113" s="98"/>
      <c r="AL113" s="98"/>
      <c r="AM113" s="98"/>
      <c r="AN113" s="99"/>
      <c r="AO113" s="97">
        <f>AO105-AO112</f>
        <v>120900</v>
      </c>
      <c r="AP113" s="98"/>
      <c r="AQ113" s="98"/>
      <c r="AR113" s="98"/>
      <c r="AS113" s="99"/>
    </row>
    <row r="114" spans="1:45" s="7" customFormat="1" ht="12.75" customHeight="1">
      <c r="A114" s="46"/>
      <c r="B114" s="35"/>
      <c r="C114" s="139" t="s">
        <v>127</v>
      </c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2"/>
      <c r="Q114" s="101"/>
      <c r="R114" s="101"/>
      <c r="S114" s="101"/>
      <c r="T114" s="143"/>
      <c r="U114" s="101"/>
      <c r="V114" s="101"/>
      <c r="W114" s="101"/>
      <c r="X114" s="101"/>
      <c r="Y114" s="102"/>
      <c r="Z114" s="148"/>
      <c r="AA114" s="149"/>
      <c r="AB114" s="149"/>
      <c r="AC114" s="149"/>
      <c r="AD114" s="150"/>
      <c r="AE114" s="100"/>
      <c r="AF114" s="101"/>
      <c r="AG114" s="101"/>
      <c r="AH114" s="101"/>
      <c r="AI114" s="102"/>
      <c r="AJ114" s="100"/>
      <c r="AK114" s="101"/>
      <c r="AL114" s="101"/>
      <c r="AM114" s="101"/>
      <c r="AN114" s="102"/>
      <c r="AO114" s="100"/>
      <c r="AP114" s="101"/>
      <c r="AQ114" s="101"/>
      <c r="AR114" s="101"/>
      <c r="AS114" s="102"/>
    </row>
    <row r="115" spans="1:45" s="7" customFormat="1" ht="12.75" customHeight="1">
      <c r="A115" s="121" t="s">
        <v>67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6">
        <v>0</v>
      </c>
      <c r="Q115" s="92"/>
      <c r="R115" s="92"/>
      <c r="S115" s="92"/>
      <c r="T115" s="127"/>
      <c r="U115" s="92">
        <v>0</v>
      </c>
      <c r="V115" s="92"/>
      <c r="W115" s="92"/>
      <c r="X115" s="92"/>
      <c r="Y115" s="93"/>
      <c r="Z115" s="131">
        <v>0</v>
      </c>
      <c r="AA115" s="119"/>
      <c r="AB115" s="119"/>
      <c r="AC115" s="119"/>
      <c r="AD115" s="120"/>
      <c r="AE115" s="103">
        <v>0</v>
      </c>
      <c r="AF115" s="92"/>
      <c r="AG115" s="92"/>
      <c r="AH115" s="92"/>
      <c r="AI115" s="93"/>
      <c r="AJ115" s="103">
        <v>0</v>
      </c>
      <c r="AK115" s="92"/>
      <c r="AL115" s="92"/>
      <c r="AM115" s="92"/>
      <c r="AN115" s="93"/>
      <c r="AO115" s="103">
        <v>0</v>
      </c>
      <c r="AP115" s="92"/>
      <c r="AQ115" s="92"/>
      <c r="AR115" s="92"/>
      <c r="AS115" s="93"/>
    </row>
    <row r="116" spans="1:45" s="7" customFormat="1" ht="12.75" customHeight="1">
      <c r="A116" s="30" t="s">
        <v>7</v>
      </c>
      <c r="B116" s="16"/>
      <c r="C116" s="144" t="s">
        <v>128</v>
      </c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74">
        <f>P79+P96+P113-P115</f>
        <v>-24910677</v>
      </c>
      <c r="Q116" s="175"/>
      <c r="R116" s="175"/>
      <c r="S116" s="175"/>
      <c r="T116" s="176"/>
      <c r="U116" s="95">
        <f>U79+U96+U113-U115</f>
        <v>-7527342</v>
      </c>
      <c r="V116" s="95"/>
      <c r="W116" s="95"/>
      <c r="X116" s="95"/>
      <c r="Y116" s="96"/>
      <c r="Z116" s="113">
        <f>Z79+Z96+Z113-Z115</f>
        <v>-7876583</v>
      </c>
      <c r="AA116" s="114"/>
      <c r="AB116" s="114"/>
      <c r="AC116" s="114"/>
      <c r="AD116" s="115"/>
      <c r="AE116" s="94">
        <f>AE79+AE96+AE113-AE115</f>
        <v>-8509628</v>
      </c>
      <c r="AF116" s="95"/>
      <c r="AG116" s="95"/>
      <c r="AH116" s="95"/>
      <c r="AI116" s="96"/>
      <c r="AJ116" s="94">
        <f>AJ79+AJ96+AJ113-AJ115</f>
        <v>-997124</v>
      </c>
      <c r="AK116" s="95"/>
      <c r="AL116" s="95"/>
      <c r="AM116" s="95"/>
      <c r="AN116" s="96"/>
      <c r="AO116" s="94">
        <f>AO79+AO96+AO113-AO115</f>
        <v>0</v>
      </c>
      <c r="AP116" s="95"/>
      <c r="AQ116" s="95"/>
      <c r="AR116" s="95"/>
      <c r="AS116" s="96"/>
    </row>
    <row r="117" spans="1:45" s="7" customFormat="1" ht="12.75" customHeight="1" thickBot="1">
      <c r="A117" s="34"/>
      <c r="B117" s="35"/>
      <c r="C117" s="139" t="s">
        <v>129</v>
      </c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82"/>
      <c r="Q117" s="183"/>
      <c r="R117" s="183"/>
      <c r="S117" s="183"/>
      <c r="T117" s="184"/>
      <c r="U117" s="105"/>
      <c r="V117" s="105"/>
      <c r="W117" s="105"/>
      <c r="X117" s="105"/>
      <c r="Y117" s="106"/>
      <c r="Z117" s="116"/>
      <c r="AA117" s="117"/>
      <c r="AB117" s="117"/>
      <c r="AC117" s="117"/>
      <c r="AD117" s="118"/>
      <c r="AE117" s="104"/>
      <c r="AF117" s="105"/>
      <c r="AG117" s="105"/>
      <c r="AH117" s="105"/>
      <c r="AI117" s="106"/>
      <c r="AJ117" s="104"/>
      <c r="AK117" s="105"/>
      <c r="AL117" s="105"/>
      <c r="AM117" s="105"/>
      <c r="AN117" s="106"/>
      <c r="AO117" s="104"/>
      <c r="AP117" s="105"/>
      <c r="AQ117" s="105"/>
      <c r="AR117" s="105"/>
      <c r="AS117" s="106"/>
    </row>
    <row r="118" spans="1:45" s="7" customFormat="1" ht="12.75" customHeight="1" thickBo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28"/>
      <c r="Q118" s="28"/>
      <c r="R118" s="28"/>
      <c r="S118" s="28"/>
      <c r="T118" s="28"/>
      <c r="U118" s="29"/>
      <c r="V118" s="29"/>
      <c r="W118" s="29"/>
      <c r="X118" s="29"/>
      <c r="Y118" s="29"/>
      <c r="Z118" s="40"/>
      <c r="AA118" s="40"/>
      <c r="AB118" s="40"/>
      <c r="AC118" s="40"/>
      <c r="AD118" s="40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s="7" customFormat="1" ht="16.5" customHeight="1">
      <c r="A119" s="32" t="s">
        <v>7</v>
      </c>
      <c r="B119" s="33" t="s">
        <v>7</v>
      </c>
      <c r="C119" s="33" t="s">
        <v>54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128">
        <f>SUM(U119:AS119)</f>
        <v>189241166</v>
      </c>
      <c r="Q119" s="129"/>
      <c r="R119" s="129"/>
      <c r="S119" s="129"/>
      <c r="T119" s="130"/>
      <c r="U119" s="92">
        <v>19983615</v>
      </c>
      <c r="V119" s="92"/>
      <c r="W119" s="92"/>
      <c r="X119" s="92"/>
      <c r="Y119" s="93"/>
      <c r="Z119" s="131">
        <v>97019519</v>
      </c>
      <c r="AA119" s="119"/>
      <c r="AB119" s="119"/>
      <c r="AC119" s="119"/>
      <c r="AD119" s="120"/>
      <c r="AE119" s="103">
        <v>69379810</v>
      </c>
      <c r="AF119" s="92"/>
      <c r="AG119" s="92"/>
      <c r="AH119" s="92"/>
      <c r="AI119" s="93"/>
      <c r="AJ119" s="103">
        <v>2858222</v>
      </c>
      <c r="AK119" s="92"/>
      <c r="AL119" s="92"/>
      <c r="AM119" s="92"/>
      <c r="AN119" s="93"/>
      <c r="AO119" s="103">
        <v>0</v>
      </c>
      <c r="AP119" s="92"/>
      <c r="AQ119" s="92"/>
      <c r="AR119" s="92"/>
      <c r="AS119" s="93"/>
    </row>
    <row r="120" spans="1:45" s="7" customFormat="1" ht="16.5" customHeight="1" thickBot="1">
      <c r="A120" s="32" t="s">
        <v>7</v>
      </c>
      <c r="B120" s="33"/>
      <c r="C120" s="33" t="s">
        <v>55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132">
        <f>P116+P119</f>
        <v>164330489</v>
      </c>
      <c r="Q120" s="133"/>
      <c r="R120" s="133"/>
      <c r="S120" s="133"/>
      <c r="T120" s="134"/>
      <c r="U120" s="92">
        <f>U116+U119</f>
        <v>12456273</v>
      </c>
      <c r="V120" s="92"/>
      <c r="W120" s="92"/>
      <c r="X120" s="92"/>
      <c r="Y120" s="93"/>
      <c r="Z120" s="119">
        <f>Z116+Z119</f>
        <v>89142936</v>
      </c>
      <c r="AA120" s="119"/>
      <c r="AB120" s="119"/>
      <c r="AC120" s="119"/>
      <c r="AD120" s="120"/>
      <c r="AE120" s="92">
        <f>AE116+AE119</f>
        <v>60870182</v>
      </c>
      <c r="AF120" s="92"/>
      <c r="AG120" s="92"/>
      <c r="AH120" s="92"/>
      <c r="AI120" s="93"/>
      <c r="AJ120" s="92">
        <f>AJ116+AJ119</f>
        <v>1861098</v>
      </c>
      <c r="AK120" s="92"/>
      <c r="AL120" s="92"/>
      <c r="AM120" s="92"/>
      <c r="AN120" s="93"/>
      <c r="AO120" s="92">
        <f>AO116+AO119</f>
        <v>0</v>
      </c>
      <c r="AP120" s="92"/>
      <c r="AQ120" s="92"/>
      <c r="AR120" s="92"/>
      <c r="AS120" s="93"/>
    </row>
    <row r="121" spans="1:45" s="7" customFormat="1" ht="13.5" customHeight="1">
      <c r="A121" s="1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6"/>
      <c r="Q121" s="26"/>
      <c r="R121" s="26"/>
      <c r="S121" s="26"/>
      <c r="T121" s="2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</row>
  </sheetData>
  <mergeCells count="696">
    <mergeCell ref="P100:T100"/>
    <mergeCell ref="U100:Y100"/>
    <mergeCell ref="Z100:AD100"/>
    <mergeCell ref="AE100:AI100"/>
    <mergeCell ref="AJ100:AN100"/>
    <mergeCell ref="AO100:AS100"/>
    <mergeCell ref="P101:T101"/>
    <mergeCell ref="U101:Y101"/>
    <mergeCell ref="Z101:AD101"/>
    <mergeCell ref="AE101:AI101"/>
    <mergeCell ref="AJ101:AN101"/>
    <mergeCell ref="AO101:AS101"/>
    <mergeCell ref="AJ120:AN120"/>
    <mergeCell ref="AO3:AS3"/>
    <mergeCell ref="AJ109:AN109"/>
    <mergeCell ref="AJ110:AN110"/>
    <mergeCell ref="AJ111:AN111"/>
    <mergeCell ref="AJ112:AN112"/>
    <mergeCell ref="AJ98:AN98"/>
    <mergeCell ref="AJ99:AN99"/>
    <mergeCell ref="AJ103:AN103"/>
    <mergeCell ref="AJ119:AN119"/>
    <mergeCell ref="AJ104:AN104"/>
    <mergeCell ref="AJ113:AN114"/>
    <mergeCell ref="AJ115:AN115"/>
    <mergeCell ref="AJ107:AN107"/>
    <mergeCell ref="AJ108:AN108"/>
    <mergeCell ref="AJ116:AN117"/>
    <mergeCell ref="AJ87:AN87"/>
    <mergeCell ref="AJ88:AN88"/>
    <mergeCell ref="AJ105:AN105"/>
    <mergeCell ref="AJ106:AN106"/>
    <mergeCell ref="AJ89:AN89"/>
    <mergeCell ref="AJ90:AN90"/>
    <mergeCell ref="AJ93:AN93"/>
    <mergeCell ref="AJ94:AN94"/>
    <mergeCell ref="AJ76:AN76"/>
    <mergeCell ref="AJ77:AN77"/>
    <mergeCell ref="AJ78:AN78"/>
    <mergeCell ref="AJ79:AN80"/>
    <mergeCell ref="AJ81:AN81"/>
    <mergeCell ref="AJ82:AN82"/>
    <mergeCell ref="AJ84:AN84"/>
    <mergeCell ref="AJ85:AN85"/>
    <mergeCell ref="AJ86:AN86"/>
    <mergeCell ref="AJ83:AN83"/>
    <mergeCell ref="AJ67:AN67"/>
    <mergeCell ref="AJ68:AN68"/>
    <mergeCell ref="AJ71:AN71"/>
    <mergeCell ref="AJ72:AN72"/>
    <mergeCell ref="AJ69:AN69"/>
    <mergeCell ref="AJ73:AN73"/>
    <mergeCell ref="AJ74:AN74"/>
    <mergeCell ref="AJ70:AN70"/>
    <mergeCell ref="AJ75:AN75"/>
    <mergeCell ref="AJ49:AN49"/>
    <mergeCell ref="AJ50:AN50"/>
    <mergeCell ref="AJ51:AN51"/>
    <mergeCell ref="AJ52:AN52"/>
    <mergeCell ref="AJ53:AN53"/>
    <mergeCell ref="AJ57:AN57"/>
    <mergeCell ref="AJ58:AN58"/>
    <mergeCell ref="AJ59:AN59"/>
    <mergeCell ref="AJ60:AN60"/>
    <mergeCell ref="AJ54:AN54"/>
    <mergeCell ref="AJ55:AN55"/>
    <mergeCell ref="AJ56:AN56"/>
    <mergeCell ref="A5:A60"/>
    <mergeCell ref="B31:B60"/>
    <mergeCell ref="B61:B78"/>
    <mergeCell ref="A61:A80"/>
    <mergeCell ref="P93:T93"/>
    <mergeCell ref="U93:Y93"/>
    <mergeCell ref="P70:T70"/>
    <mergeCell ref="AJ13:AN13"/>
    <mergeCell ref="AJ14:AN14"/>
    <mergeCell ref="AJ15:AN15"/>
    <mergeCell ref="AJ16:AN16"/>
    <mergeCell ref="AJ17:AN17"/>
    <mergeCell ref="AJ18:AN18"/>
    <mergeCell ref="AJ19:AN19"/>
    <mergeCell ref="AJ20:AN20"/>
    <mergeCell ref="AJ23:AN23"/>
    <mergeCell ref="AJ24:AN24"/>
    <mergeCell ref="AJ25:AN25"/>
    <mergeCell ref="AJ26:AN26"/>
    <mergeCell ref="AJ27:AN27"/>
    <mergeCell ref="AJ28:AN28"/>
    <mergeCell ref="AJ29:AN29"/>
    <mergeCell ref="AJ30:AN30"/>
    <mergeCell ref="AJ31:AN31"/>
    <mergeCell ref="AJ21:AN21"/>
    <mergeCell ref="P69:T69"/>
    <mergeCell ref="U69:Y69"/>
    <mergeCell ref="Z69:AD69"/>
    <mergeCell ref="AE69:AI69"/>
    <mergeCell ref="Z24:AD24"/>
    <mergeCell ref="AJ22:AN22"/>
    <mergeCell ref="Z71:AD71"/>
    <mergeCell ref="AE71:AI71"/>
    <mergeCell ref="AJ32:AN32"/>
    <mergeCell ref="AJ33:AN33"/>
    <mergeCell ref="AJ36:AN36"/>
    <mergeCell ref="AJ37:AN37"/>
    <mergeCell ref="AJ38:AN38"/>
    <mergeCell ref="AJ39:AN39"/>
    <mergeCell ref="AJ40:AN40"/>
    <mergeCell ref="AJ41:AN41"/>
    <mergeCell ref="AJ42:AN42"/>
    <mergeCell ref="AJ43:AN43"/>
    <mergeCell ref="AJ44:AN44"/>
    <mergeCell ref="AJ45:AN45"/>
    <mergeCell ref="AJ46:AN46"/>
    <mergeCell ref="AJ47:AN47"/>
    <mergeCell ref="AJ48:AN48"/>
    <mergeCell ref="A81:A97"/>
    <mergeCell ref="B81:B88"/>
    <mergeCell ref="P81:T81"/>
    <mergeCell ref="P86:T86"/>
    <mergeCell ref="P88:T88"/>
    <mergeCell ref="C96:O96"/>
    <mergeCell ref="P95:T95"/>
    <mergeCell ref="P87:T87"/>
    <mergeCell ref="P96:T97"/>
    <mergeCell ref="P91:T91"/>
    <mergeCell ref="Z4:AD4"/>
    <mergeCell ref="Z6:AD6"/>
    <mergeCell ref="Z9:AD9"/>
    <mergeCell ref="Z8:AD8"/>
    <mergeCell ref="U79:Y80"/>
    <mergeCell ref="P40:T40"/>
    <mergeCell ref="B79:O79"/>
    <mergeCell ref="B80:H80"/>
    <mergeCell ref="P89:T89"/>
    <mergeCell ref="P82:T82"/>
    <mergeCell ref="U82:Y82"/>
    <mergeCell ref="U81:Y81"/>
    <mergeCell ref="U86:Y86"/>
    <mergeCell ref="U89:Y89"/>
    <mergeCell ref="B89:B95"/>
    <mergeCell ref="P79:T80"/>
    <mergeCell ref="Z82:AD82"/>
    <mergeCell ref="U88:Y88"/>
    <mergeCell ref="Z88:AD88"/>
    <mergeCell ref="Z84:AD84"/>
    <mergeCell ref="Z42:AD42"/>
    <mergeCell ref="Z94:AD94"/>
    <mergeCell ref="Z87:AD87"/>
    <mergeCell ref="Z74:AD74"/>
    <mergeCell ref="U9:Y9"/>
    <mergeCell ref="U10:Y10"/>
    <mergeCell ref="Z25:AD25"/>
    <mergeCell ref="Z37:AD37"/>
    <mergeCell ref="Z38:AD38"/>
    <mergeCell ref="P94:T94"/>
    <mergeCell ref="U94:Y94"/>
    <mergeCell ref="P84:T84"/>
    <mergeCell ref="P85:T85"/>
    <mergeCell ref="U84:Y84"/>
    <mergeCell ref="P27:T27"/>
    <mergeCell ref="U27:Y27"/>
    <mergeCell ref="Z76:AD76"/>
    <mergeCell ref="U71:Y71"/>
    <mergeCell ref="P75:T75"/>
    <mergeCell ref="U75:Y75"/>
    <mergeCell ref="Z86:AD86"/>
    <mergeCell ref="Z75:AD75"/>
    <mergeCell ref="P78:T78"/>
    <mergeCell ref="U78:Y78"/>
    <mergeCell ref="Z81:AD81"/>
    <mergeCell ref="P77:T77"/>
    <mergeCell ref="U77:Y77"/>
    <mergeCell ref="Z78:AD78"/>
    <mergeCell ref="A1:AS1"/>
    <mergeCell ref="A2:AS2"/>
    <mergeCell ref="P5:T5"/>
    <mergeCell ref="U5:Y5"/>
    <mergeCell ref="Z5:AD5"/>
    <mergeCell ref="A4:O4"/>
    <mergeCell ref="B5:B30"/>
    <mergeCell ref="P6:T6"/>
    <mergeCell ref="U19:Y19"/>
    <mergeCell ref="Z19:AD19"/>
    <mergeCell ref="U15:Y15"/>
    <mergeCell ref="U12:Y12"/>
    <mergeCell ref="Z12:AD12"/>
    <mergeCell ref="Z17:AD17"/>
    <mergeCell ref="U18:Y18"/>
    <mergeCell ref="Z15:AD15"/>
    <mergeCell ref="U16:Y16"/>
    <mergeCell ref="U4:Y4"/>
    <mergeCell ref="P4:T4"/>
    <mergeCell ref="P9:T9"/>
    <mergeCell ref="P8:T8"/>
    <mergeCell ref="U8:Y8"/>
    <mergeCell ref="P10:T10"/>
    <mergeCell ref="U6:Y6"/>
    <mergeCell ref="C117:O117"/>
    <mergeCell ref="U113:Y114"/>
    <mergeCell ref="Z113:AD114"/>
    <mergeCell ref="C97:O97"/>
    <mergeCell ref="C116:O116"/>
    <mergeCell ref="P116:T117"/>
    <mergeCell ref="Z10:AD10"/>
    <mergeCell ref="Z23:AD23"/>
    <mergeCell ref="P104:T104"/>
    <mergeCell ref="U104:Y104"/>
    <mergeCell ref="P98:T98"/>
    <mergeCell ref="U98:Y98"/>
    <mergeCell ref="P15:T15"/>
    <mergeCell ref="U17:Y17"/>
    <mergeCell ref="U74:Y74"/>
    <mergeCell ref="P76:T76"/>
    <mergeCell ref="P74:T74"/>
    <mergeCell ref="U22:Y22"/>
    <mergeCell ref="P37:T37"/>
    <mergeCell ref="U37:Y37"/>
    <mergeCell ref="P71:T71"/>
    <mergeCell ref="U21:Y21"/>
    <mergeCell ref="Z21:AD21"/>
    <mergeCell ref="U99:Y99"/>
    <mergeCell ref="C114:O114"/>
    <mergeCell ref="P113:T114"/>
    <mergeCell ref="U106:Y106"/>
    <mergeCell ref="C113:O113"/>
    <mergeCell ref="U108:Y108"/>
    <mergeCell ref="U103:Y103"/>
    <mergeCell ref="Z27:AD27"/>
    <mergeCell ref="Z93:AD93"/>
    <mergeCell ref="U96:Y97"/>
    <mergeCell ref="P42:T42"/>
    <mergeCell ref="U42:Y42"/>
    <mergeCell ref="P45:T45"/>
    <mergeCell ref="U45:Y45"/>
    <mergeCell ref="U70:Y70"/>
    <mergeCell ref="P54:T54"/>
    <mergeCell ref="U87:Y87"/>
    <mergeCell ref="U54:Y54"/>
    <mergeCell ref="P51:T51"/>
    <mergeCell ref="Z45:AD45"/>
    <mergeCell ref="P44:T44"/>
    <mergeCell ref="U44:Y44"/>
    <mergeCell ref="Z44:AD44"/>
    <mergeCell ref="Z35:AD35"/>
    <mergeCell ref="P102:T102"/>
    <mergeCell ref="U14:Y14"/>
    <mergeCell ref="Z14:AD14"/>
    <mergeCell ref="Z18:AD18"/>
    <mergeCell ref="U20:Y20"/>
    <mergeCell ref="P17:T17"/>
    <mergeCell ref="P18:T18"/>
    <mergeCell ref="Z16:AD16"/>
    <mergeCell ref="P38:T38"/>
    <mergeCell ref="U38:Y38"/>
    <mergeCell ref="P31:T31"/>
    <mergeCell ref="Z20:AD20"/>
    <mergeCell ref="P28:T28"/>
    <mergeCell ref="U28:Y28"/>
    <mergeCell ref="P22:T22"/>
    <mergeCell ref="P24:T24"/>
    <mergeCell ref="U24:Y24"/>
    <mergeCell ref="U25:Y25"/>
    <mergeCell ref="Z28:AD28"/>
    <mergeCell ref="P30:T30"/>
    <mergeCell ref="Z22:AD22"/>
    <mergeCell ref="Z26:AD26"/>
    <mergeCell ref="P26:T26"/>
    <mergeCell ref="U26:Y26"/>
    <mergeCell ref="P23:T23"/>
    <mergeCell ref="U23:Y23"/>
    <mergeCell ref="Z47:AD47"/>
    <mergeCell ref="P41:T41"/>
    <mergeCell ref="U41:Y41"/>
    <mergeCell ref="Z41:AD41"/>
    <mergeCell ref="U40:Y40"/>
    <mergeCell ref="P16:T16"/>
    <mergeCell ref="P19:T19"/>
    <mergeCell ref="P20:T20"/>
    <mergeCell ref="P21:T21"/>
    <mergeCell ref="P32:T32"/>
    <mergeCell ref="U32:Y32"/>
    <mergeCell ref="P35:T35"/>
    <mergeCell ref="U35:Y35"/>
    <mergeCell ref="P33:T33"/>
    <mergeCell ref="U30:Y30"/>
    <mergeCell ref="P29:T29"/>
    <mergeCell ref="U29:Y29"/>
    <mergeCell ref="P25:T25"/>
    <mergeCell ref="Z33:AD33"/>
    <mergeCell ref="U36:Y36"/>
    <mergeCell ref="Z29:AD29"/>
    <mergeCell ref="Z30:AD30"/>
    <mergeCell ref="Z32:AD32"/>
    <mergeCell ref="Z31:AD31"/>
    <mergeCell ref="AJ34:AN34"/>
    <mergeCell ref="AJ35:AN35"/>
    <mergeCell ref="U31:Y31"/>
    <mergeCell ref="U33:Y33"/>
    <mergeCell ref="P43:T43"/>
    <mergeCell ref="U43:Y43"/>
    <mergeCell ref="Z43:AD43"/>
    <mergeCell ref="AE34:AI34"/>
    <mergeCell ref="AE36:AI36"/>
    <mergeCell ref="AE37:AI37"/>
    <mergeCell ref="P36:T36"/>
    <mergeCell ref="Z36:AD36"/>
    <mergeCell ref="P34:T34"/>
    <mergeCell ref="U34:Y34"/>
    <mergeCell ref="P39:T39"/>
    <mergeCell ref="U39:Y39"/>
    <mergeCell ref="Z39:AD39"/>
    <mergeCell ref="Z40:AD40"/>
    <mergeCell ref="AE38:AI38"/>
    <mergeCell ref="AE39:AI39"/>
    <mergeCell ref="AE40:AI40"/>
    <mergeCell ref="AE41:AI41"/>
    <mergeCell ref="AE42:AI42"/>
    <mergeCell ref="Z34:AD34"/>
    <mergeCell ref="Z51:AD51"/>
    <mergeCell ref="P50:T50"/>
    <mergeCell ref="U50:Y50"/>
    <mergeCell ref="Z50:AD50"/>
    <mergeCell ref="AE48:AI48"/>
    <mergeCell ref="U51:Y51"/>
    <mergeCell ref="AE51:AI51"/>
    <mergeCell ref="P46:T46"/>
    <mergeCell ref="U46:Y46"/>
    <mergeCell ref="Z46:AD46"/>
    <mergeCell ref="U49:Y49"/>
    <mergeCell ref="Z49:AD49"/>
    <mergeCell ref="P48:T48"/>
    <mergeCell ref="U48:Y48"/>
    <mergeCell ref="Z48:AD48"/>
    <mergeCell ref="P49:T49"/>
    <mergeCell ref="P47:T47"/>
    <mergeCell ref="U47:Y47"/>
    <mergeCell ref="Z52:AD52"/>
    <mergeCell ref="P53:T53"/>
    <mergeCell ref="U53:Y53"/>
    <mergeCell ref="Z53:AD53"/>
    <mergeCell ref="P52:T52"/>
    <mergeCell ref="U52:Y52"/>
    <mergeCell ref="Z58:AD58"/>
    <mergeCell ref="P55:T55"/>
    <mergeCell ref="U55:Y55"/>
    <mergeCell ref="P57:T57"/>
    <mergeCell ref="U57:Y57"/>
    <mergeCell ref="P56:T56"/>
    <mergeCell ref="U56:Y56"/>
    <mergeCell ref="Z56:AD56"/>
    <mergeCell ref="Z54:AD54"/>
    <mergeCell ref="Z55:AD55"/>
    <mergeCell ref="AJ62:AN62"/>
    <mergeCell ref="P64:T64"/>
    <mergeCell ref="U64:Y64"/>
    <mergeCell ref="Z64:AD64"/>
    <mergeCell ref="AE62:AI62"/>
    <mergeCell ref="AE63:AI63"/>
    <mergeCell ref="Z59:AD59"/>
    <mergeCell ref="Z61:AD61"/>
    <mergeCell ref="Z60:AD60"/>
    <mergeCell ref="AJ61:AN61"/>
    <mergeCell ref="P62:T62"/>
    <mergeCell ref="U62:Y62"/>
    <mergeCell ref="Z62:AD62"/>
    <mergeCell ref="AE61:AI61"/>
    <mergeCell ref="P61:T61"/>
    <mergeCell ref="U61:Y61"/>
    <mergeCell ref="P60:T60"/>
    <mergeCell ref="U60:Y60"/>
    <mergeCell ref="P59:T59"/>
    <mergeCell ref="U59:Y59"/>
    <mergeCell ref="AJ63:AN63"/>
    <mergeCell ref="AJ64:AN64"/>
    <mergeCell ref="AO64:AS64"/>
    <mergeCell ref="AO65:AS65"/>
    <mergeCell ref="P66:T66"/>
    <mergeCell ref="U66:Y66"/>
    <mergeCell ref="Z66:AD66"/>
    <mergeCell ref="AE64:AI64"/>
    <mergeCell ref="AE65:AI65"/>
    <mergeCell ref="P63:T63"/>
    <mergeCell ref="U63:Y63"/>
    <mergeCell ref="Z63:AD63"/>
    <mergeCell ref="AO63:AS63"/>
    <mergeCell ref="AJ65:AN65"/>
    <mergeCell ref="AJ66:AN66"/>
    <mergeCell ref="AE66:AI66"/>
    <mergeCell ref="U67:Y67"/>
    <mergeCell ref="Z67:AD67"/>
    <mergeCell ref="AE74:AI74"/>
    <mergeCell ref="AE67:AI67"/>
    <mergeCell ref="P68:T68"/>
    <mergeCell ref="U68:Y68"/>
    <mergeCell ref="Z68:AD68"/>
    <mergeCell ref="AE68:AI68"/>
    <mergeCell ref="P65:T65"/>
    <mergeCell ref="U65:Y65"/>
    <mergeCell ref="Z65:AD65"/>
    <mergeCell ref="AE70:AI70"/>
    <mergeCell ref="AE75:AI75"/>
    <mergeCell ref="AE76:AI76"/>
    <mergeCell ref="U85:Y85"/>
    <mergeCell ref="Z85:AD85"/>
    <mergeCell ref="AE77:AI77"/>
    <mergeCell ref="AE78:AI78"/>
    <mergeCell ref="AE79:AI80"/>
    <mergeCell ref="P72:T72"/>
    <mergeCell ref="U72:Y72"/>
    <mergeCell ref="Z72:AD72"/>
    <mergeCell ref="P73:T73"/>
    <mergeCell ref="U73:Y73"/>
    <mergeCell ref="Z73:AD73"/>
    <mergeCell ref="AE72:AI72"/>
    <mergeCell ref="AE73:AI73"/>
    <mergeCell ref="P83:T83"/>
    <mergeCell ref="U83:Y83"/>
    <mergeCell ref="Z83:AD83"/>
    <mergeCell ref="P119:T119"/>
    <mergeCell ref="U119:Y119"/>
    <mergeCell ref="Z119:AD119"/>
    <mergeCell ref="P120:T120"/>
    <mergeCell ref="U120:Y120"/>
    <mergeCell ref="Z120:AD120"/>
    <mergeCell ref="Z112:AD112"/>
    <mergeCell ref="P111:T111"/>
    <mergeCell ref="U111:Y111"/>
    <mergeCell ref="Z111:AD111"/>
    <mergeCell ref="P115:T115"/>
    <mergeCell ref="U115:Y115"/>
    <mergeCell ref="Z115:AD115"/>
    <mergeCell ref="P112:T112"/>
    <mergeCell ref="U112:Y112"/>
    <mergeCell ref="U116:Y117"/>
    <mergeCell ref="Z116:AD117"/>
    <mergeCell ref="A115:O115"/>
    <mergeCell ref="P107:T107"/>
    <mergeCell ref="U107:Y107"/>
    <mergeCell ref="P110:T110"/>
    <mergeCell ref="U110:Y110"/>
    <mergeCell ref="Z98:AD98"/>
    <mergeCell ref="Z105:AD105"/>
    <mergeCell ref="P103:T103"/>
    <mergeCell ref="Z104:AD104"/>
    <mergeCell ref="B106:B112"/>
    <mergeCell ref="P108:T108"/>
    <mergeCell ref="Z107:AD107"/>
    <mergeCell ref="P99:T99"/>
    <mergeCell ref="Z110:AD110"/>
    <mergeCell ref="A98:A114"/>
    <mergeCell ref="B98:B105"/>
    <mergeCell ref="Z103:AD103"/>
    <mergeCell ref="Z108:AD108"/>
    <mergeCell ref="P109:T109"/>
    <mergeCell ref="U109:Y109"/>
    <mergeCell ref="Z109:AD109"/>
    <mergeCell ref="U105:Y105"/>
    <mergeCell ref="P105:T105"/>
    <mergeCell ref="Z106:AD106"/>
    <mergeCell ref="P14:T14"/>
    <mergeCell ref="Z13:AD13"/>
    <mergeCell ref="P11:T11"/>
    <mergeCell ref="U11:Y11"/>
    <mergeCell ref="Z11:AD11"/>
    <mergeCell ref="P13:T13"/>
    <mergeCell ref="U13:Y13"/>
    <mergeCell ref="P12:T12"/>
    <mergeCell ref="Z99:AD99"/>
    <mergeCell ref="Z96:AD97"/>
    <mergeCell ref="Z95:AD95"/>
    <mergeCell ref="Z89:AD89"/>
    <mergeCell ref="Z79:AD80"/>
    <mergeCell ref="P90:T90"/>
    <mergeCell ref="U90:Y90"/>
    <mergeCell ref="Z90:AD90"/>
    <mergeCell ref="U95:Y95"/>
    <mergeCell ref="Z77:AD77"/>
    <mergeCell ref="U76:Y76"/>
    <mergeCell ref="Z70:AD70"/>
    <mergeCell ref="Z57:AD57"/>
    <mergeCell ref="P58:T58"/>
    <mergeCell ref="U58:Y58"/>
    <mergeCell ref="P67:T67"/>
    <mergeCell ref="AE4:AI4"/>
    <mergeCell ref="AO4:AS4"/>
    <mergeCell ref="AE5:AI5"/>
    <mergeCell ref="AE6:AI6"/>
    <mergeCell ref="AE8:AI8"/>
    <mergeCell ref="AE9:AI9"/>
    <mergeCell ref="AJ4:AN4"/>
    <mergeCell ref="AJ5:AN5"/>
    <mergeCell ref="AJ6:AN6"/>
    <mergeCell ref="AJ8:AN8"/>
    <mergeCell ref="AE10:AI10"/>
    <mergeCell ref="AE11:AI11"/>
    <mergeCell ref="AE12:AI12"/>
    <mergeCell ref="AE13:AI13"/>
    <mergeCell ref="AE14:AI14"/>
    <mergeCell ref="AJ9:AN9"/>
    <mergeCell ref="AJ10:AN10"/>
    <mergeCell ref="AJ11:AN11"/>
    <mergeCell ref="AJ12:AN12"/>
    <mergeCell ref="AE22:AI22"/>
    <mergeCell ref="AE23:AI23"/>
    <mergeCell ref="AE24:AI24"/>
    <mergeCell ref="AE25:AI25"/>
    <mergeCell ref="AE26:AI26"/>
    <mergeCell ref="AE27:AI27"/>
    <mergeCell ref="AE15:AI15"/>
    <mergeCell ref="AE16:AI16"/>
    <mergeCell ref="AE17:AI17"/>
    <mergeCell ref="AE18:AI18"/>
    <mergeCell ref="AE19:AI19"/>
    <mergeCell ref="AE20:AI20"/>
    <mergeCell ref="AE21:AI21"/>
    <mergeCell ref="AE28:AI28"/>
    <mergeCell ref="AE29:AI29"/>
    <mergeCell ref="AE30:AI30"/>
    <mergeCell ref="AE31:AI31"/>
    <mergeCell ref="AE32:AI32"/>
    <mergeCell ref="AE33:AI33"/>
    <mergeCell ref="AE35:AI35"/>
    <mergeCell ref="AE52:AI52"/>
    <mergeCell ref="AE53:AI53"/>
    <mergeCell ref="AE43:AI43"/>
    <mergeCell ref="AE54:AI54"/>
    <mergeCell ref="AE58:AI58"/>
    <mergeCell ref="AE59:AI59"/>
    <mergeCell ref="AE60:AI60"/>
    <mergeCell ref="AE56:AI56"/>
    <mergeCell ref="AE57:AI57"/>
    <mergeCell ref="AE44:AI44"/>
    <mergeCell ref="AE45:AI45"/>
    <mergeCell ref="AE46:AI46"/>
    <mergeCell ref="AE47:AI47"/>
    <mergeCell ref="AE49:AI49"/>
    <mergeCell ref="AE50:AI50"/>
    <mergeCell ref="AE55:AI55"/>
    <mergeCell ref="AE90:AI90"/>
    <mergeCell ref="AE94:AI94"/>
    <mergeCell ref="AE95:AI95"/>
    <mergeCell ref="AE96:AI97"/>
    <mergeCell ref="AE81:AI81"/>
    <mergeCell ref="AE82:AI82"/>
    <mergeCell ref="AE84:AI84"/>
    <mergeCell ref="AE85:AI85"/>
    <mergeCell ref="AE86:AI86"/>
    <mergeCell ref="AE87:AI87"/>
    <mergeCell ref="AE93:AI93"/>
    <mergeCell ref="AE83:AI83"/>
    <mergeCell ref="AE113:AI114"/>
    <mergeCell ref="AE115:AI115"/>
    <mergeCell ref="AE116:AI117"/>
    <mergeCell ref="AE119:AI119"/>
    <mergeCell ref="AE120:AI120"/>
    <mergeCell ref="AO5:AS5"/>
    <mergeCell ref="AO6:AS6"/>
    <mergeCell ref="AO8:AS8"/>
    <mergeCell ref="AO9:AS9"/>
    <mergeCell ref="AO10:AS10"/>
    <mergeCell ref="AE107:AI107"/>
    <mergeCell ref="AE109:AI109"/>
    <mergeCell ref="AE110:AI110"/>
    <mergeCell ref="AE111:AI111"/>
    <mergeCell ref="AE108:AI108"/>
    <mergeCell ref="AE112:AI112"/>
    <mergeCell ref="AE99:AI99"/>
    <mergeCell ref="AE103:AI103"/>
    <mergeCell ref="AE104:AI104"/>
    <mergeCell ref="AE98:AI98"/>
    <mergeCell ref="AE105:AI105"/>
    <mergeCell ref="AE106:AI106"/>
    <mergeCell ref="AE88:AI88"/>
    <mergeCell ref="AE89:AI89"/>
    <mergeCell ref="AO17:AS17"/>
    <mergeCell ref="AO18:AS18"/>
    <mergeCell ref="AO19:AS19"/>
    <mergeCell ref="AO20:AS20"/>
    <mergeCell ref="AO22:AS22"/>
    <mergeCell ref="AO23:AS23"/>
    <mergeCell ref="AO11:AS11"/>
    <mergeCell ref="AO12:AS12"/>
    <mergeCell ref="AO13:AS13"/>
    <mergeCell ref="AO14:AS14"/>
    <mergeCell ref="AO15:AS15"/>
    <mergeCell ref="AO16:AS16"/>
    <mergeCell ref="AO29:AS29"/>
    <mergeCell ref="AO30:AS30"/>
    <mergeCell ref="AO31:AS31"/>
    <mergeCell ref="AO32:AS32"/>
    <mergeCell ref="AO33:AS33"/>
    <mergeCell ref="AO34:AS34"/>
    <mergeCell ref="AO24:AS24"/>
    <mergeCell ref="AO21:AS21"/>
    <mergeCell ref="AO25:AS25"/>
    <mergeCell ref="AO26:AS26"/>
    <mergeCell ref="AO27:AS27"/>
    <mergeCell ref="AO28:AS28"/>
    <mergeCell ref="AO41:AS41"/>
    <mergeCell ref="AO42:AS42"/>
    <mergeCell ref="AO43:AS43"/>
    <mergeCell ref="AO44:AS44"/>
    <mergeCell ref="AO45:AS45"/>
    <mergeCell ref="AO46:AS46"/>
    <mergeCell ref="AO35:AS35"/>
    <mergeCell ref="AO36:AS36"/>
    <mergeCell ref="AO37:AS37"/>
    <mergeCell ref="AO38:AS38"/>
    <mergeCell ref="AO39:AS39"/>
    <mergeCell ref="AO40:AS40"/>
    <mergeCell ref="AO53:AS53"/>
    <mergeCell ref="AO58:AS58"/>
    <mergeCell ref="AO59:AS59"/>
    <mergeCell ref="AO60:AS60"/>
    <mergeCell ref="AO61:AS61"/>
    <mergeCell ref="AO62:AS62"/>
    <mergeCell ref="AO47:AS47"/>
    <mergeCell ref="AO48:AS48"/>
    <mergeCell ref="AO49:AS49"/>
    <mergeCell ref="AO50:AS50"/>
    <mergeCell ref="AO51:AS51"/>
    <mergeCell ref="AO52:AS52"/>
    <mergeCell ref="AO56:AS56"/>
    <mergeCell ref="AO57:AS57"/>
    <mergeCell ref="AO54:AS54"/>
    <mergeCell ref="AO55:AS55"/>
    <mergeCell ref="AO70:AS70"/>
    <mergeCell ref="AO76:AS76"/>
    <mergeCell ref="AO77:AS77"/>
    <mergeCell ref="AO78:AS78"/>
    <mergeCell ref="AO66:AS66"/>
    <mergeCell ref="AO67:AS67"/>
    <mergeCell ref="AO68:AS68"/>
    <mergeCell ref="AO71:AS71"/>
    <mergeCell ref="AO72:AS72"/>
    <mergeCell ref="AO73:AS73"/>
    <mergeCell ref="AO69:AS69"/>
    <mergeCell ref="AO120:AS120"/>
    <mergeCell ref="AO107:AS107"/>
    <mergeCell ref="AO108:AS108"/>
    <mergeCell ref="AO109:AS109"/>
    <mergeCell ref="AO110:AS110"/>
    <mergeCell ref="AO105:AS105"/>
    <mergeCell ref="AO106:AS106"/>
    <mergeCell ref="AO113:AS114"/>
    <mergeCell ref="AO115:AS115"/>
    <mergeCell ref="AO116:AS117"/>
    <mergeCell ref="AO119:AS119"/>
    <mergeCell ref="P92:T92"/>
    <mergeCell ref="U92:Y92"/>
    <mergeCell ref="Z92:AD92"/>
    <mergeCell ref="AE92:AI92"/>
    <mergeCell ref="AJ92:AN92"/>
    <mergeCell ref="AO92:AS92"/>
    <mergeCell ref="AO111:AS111"/>
    <mergeCell ref="AO112:AS112"/>
    <mergeCell ref="AO98:AS98"/>
    <mergeCell ref="AO99:AS99"/>
    <mergeCell ref="AO103:AS103"/>
    <mergeCell ref="AO104:AS104"/>
    <mergeCell ref="AO93:AS93"/>
    <mergeCell ref="AO94:AS94"/>
    <mergeCell ref="AO95:AS95"/>
    <mergeCell ref="AO96:AS97"/>
    <mergeCell ref="P106:T106"/>
    <mergeCell ref="AJ95:AN95"/>
    <mergeCell ref="AJ96:AN97"/>
    <mergeCell ref="U102:Y102"/>
    <mergeCell ref="Z102:AD102"/>
    <mergeCell ref="AE102:AI102"/>
    <mergeCell ref="AJ102:AN102"/>
    <mergeCell ref="AO102:AS102"/>
    <mergeCell ref="P7:T7"/>
    <mergeCell ref="U7:Y7"/>
    <mergeCell ref="Z7:AD7"/>
    <mergeCell ref="AE7:AI7"/>
    <mergeCell ref="AJ7:AN7"/>
    <mergeCell ref="AO7:AS7"/>
    <mergeCell ref="U91:Y91"/>
    <mergeCell ref="Z91:AD91"/>
    <mergeCell ref="AE91:AI91"/>
    <mergeCell ref="AJ91:AN91"/>
    <mergeCell ref="AO91:AS91"/>
    <mergeCell ref="AO79:AS80"/>
    <mergeCell ref="AO81:AS81"/>
    <mergeCell ref="AO82:AS82"/>
    <mergeCell ref="AO84:AS84"/>
    <mergeCell ref="AO85:AS85"/>
    <mergeCell ref="AO86:AS86"/>
    <mergeCell ref="AO87:AS87"/>
    <mergeCell ref="AO88:AS88"/>
    <mergeCell ref="AO89:AS89"/>
    <mergeCell ref="AO90:AS90"/>
    <mergeCell ref="AO83:AS83"/>
    <mergeCell ref="AO74:AS74"/>
    <mergeCell ref="AO75:AS75"/>
  </mergeCells>
  <phoneticPr fontId="2"/>
  <pageMargins left="0.59055118110236227" right="0.51181102362204722" top="0.78740157480314965" bottom="0.6692913385826772" header="0.51181102362204722" footer="0.39370078740157483"/>
  <pageSetup paperSize="9" pageOrder="overThenDown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収支計算書(一般）</vt:lpstr>
      <vt:lpstr>決算内訳書（一般）</vt:lpstr>
      <vt:lpstr>'決算内訳書（一般）'!Print_Titles</vt:lpstr>
      <vt:lpstr>'収支計算書(一般）'!Print_Titles</vt:lpstr>
    </vt:vector>
  </TitlesOfParts>
  <Company>ふじの木園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社会福祉法人ときわ会</dc:creator>
  <cp:lastModifiedBy>fujinoki</cp:lastModifiedBy>
  <cp:lastPrinted>2014-05-10T01:57:43Z</cp:lastPrinted>
  <dcterms:created xsi:type="dcterms:W3CDTF">2004-05-12T04:12:55Z</dcterms:created>
  <dcterms:modified xsi:type="dcterms:W3CDTF">2014-05-10T02:00:33Z</dcterms:modified>
</cp:coreProperties>
</file>