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8075" windowHeight="6645"/>
  </bookViews>
  <sheets>
    <sheet name="資金計算書 (2)" sheetId="1" r:id="rId1"/>
  </sheets>
  <externalReferences>
    <externalReference r:id="rId2"/>
  </externalReferences>
  <definedNames>
    <definedName name="_xlnm.Print_Area" localSheetId="0">'資金計算書 (2)'!$A$1:$G$55</definedName>
  </definedNames>
  <calcPr calcId="125725"/>
</workbook>
</file>

<file path=xl/calcChain.xml><?xml version="1.0" encoding="utf-8"?>
<calcChain xmlns="http://schemas.openxmlformats.org/spreadsheetml/2006/main">
  <c r="A4" i="1"/>
  <c r="E8"/>
  <c r="M8"/>
  <c r="L8" s="1"/>
  <c r="N8"/>
  <c r="O8"/>
  <c r="E9"/>
  <c r="E20" s="1"/>
  <c r="M9"/>
  <c r="N9"/>
  <c r="N20" s="1"/>
  <c r="O9"/>
  <c r="E10"/>
  <c r="M10"/>
  <c r="L10" s="1"/>
  <c r="D10" s="1"/>
  <c r="F10" s="1"/>
  <c r="N10"/>
  <c r="O10"/>
  <c r="E11"/>
  <c r="M11"/>
  <c r="N11"/>
  <c r="L11" s="1"/>
  <c r="D11" s="1"/>
  <c r="F11" s="1"/>
  <c r="O11"/>
  <c r="E12"/>
  <c r="M12"/>
  <c r="L12" s="1"/>
  <c r="D12" s="1"/>
  <c r="F12" s="1"/>
  <c r="N12"/>
  <c r="O12"/>
  <c r="E13"/>
  <c r="M13"/>
  <c r="N13"/>
  <c r="L13" s="1"/>
  <c r="D13" s="1"/>
  <c r="F13" s="1"/>
  <c r="O13"/>
  <c r="E14"/>
  <c r="M14"/>
  <c r="L14" s="1"/>
  <c r="D14" s="1"/>
  <c r="F14" s="1"/>
  <c r="N14"/>
  <c r="O14"/>
  <c r="E15"/>
  <c r="M15"/>
  <c r="N15"/>
  <c r="L15" s="1"/>
  <c r="D15" s="1"/>
  <c r="F15" s="1"/>
  <c r="O15"/>
  <c r="E16"/>
  <c r="M16"/>
  <c r="L16" s="1"/>
  <c r="D16" s="1"/>
  <c r="F16" s="1"/>
  <c r="N16"/>
  <c r="O16"/>
  <c r="E17"/>
  <c r="M17"/>
  <c r="N17"/>
  <c r="L17" s="1"/>
  <c r="D17" s="1"/>
  <c r="F17" s="1"/>
  <c r="O17"/>
  <c r="E18"/>
  <c r="M18"/>
  <c r="L18" s="1"/>
  <c r="D18" s="1"/>
  <c r="F18" s="1"/>
  <c r="N18"/>
  <c r="O18"/>
  <c r="E19"/>
  <c r="M19"/>
  <c r="N19"/>
  <c r="L19" s="1"/>
  <c r="D19" s="1"/>
  <c r="F19" s="1"/>
  <c r="O19"/>
  <c r="M20"/>
  <c r="M27" s="1"/>
  <c r="O20"/>
  <c r="O27" s="1"/>
  <c r="E21"/>
  <c r="E26" s="1"/>
  <c r="M21"/>
  <c r="N21"/>
  <c r="N26" s="1"/>
  <c r="O21"/>
  <c r="E22"/>
  <c r="M22"/>
  <c r="L22" s="1"/>
  <c r="D22" s="1"/>
  <c r="F22" s="1"/>
  <c r="N22"/>
  <c r="O22"/>
  <c r="E23"/>
  <c r="M23"/>
  <c r="N23"/>
  <c r="L23" s="1"/>
  <c r="D23" s="1"/>
  <c r="F23" s="1"/>
  <c r="O23"/>
  <c r="E24"/>
  <c r="M24"/>
  <c r="L24" s="1"/>
  <c r="D24" s="1"/>
  <c r="F24" s="1"/>
  <c r="N24"/>
  <c r="O24"/>
  <c r="E25"/>
  <c r="M25"/>
  <c r="N25"/>
  <c r="L25" s="1"/>
  <c r="D25" s="1"/>
  <c r="F25" s="1"/>
  <c r="O25"/>
  <c r="M26"/>
  <c r="O26"/>
  <c r="E28"/>
  <c r="M28"/>
  <c r="L28" s="1"/>
  <c r="N28"/>
  <c r="O28"/>
  <c r="O32" s="1"/>
  <c r="O37" s="1"/>
  <c r="E29"/>
  <c r="M29"/>
  <c r="N29"/>
  <c r="L29" s="1"/>
  <c r="D29" s="1"/>
  <c r="F29" s="1"/>
  <c r="O29"/>
  <c r="E30"/>
  <c r="M30"/>
  <c r="L30" s="1"/>
  <c r="D30" s="1"/>
  <c r="F30" s="1"/>
  <c r="N30"/>
  <c r="O30"/>
  <c r="E32"/>
  <c r="N32"/>
  <c r="E33"/>
  <c r="M33"/>
  <c r="L33" s="1"/>
  <c r="N33"/>
  <c r="O33"/>
  <c r="E34"/>
  <c r="E36" s="1"/>
  <c r="E37" s="1"/>
  <c r="M34"/>
  <c r="N34"/>
  <c r="N36" s="1"/>
  <c r="N37" s="1"/>
  <c r="O34"/>
  <c r="M36"/>
  <c r="O36"/>
  <c r="E38"/>
  <c r="M38"/>
  <c r="L38" s="1"/>
  <c r="N38"/>
  <c r="O38"/>
  <c r="O43" s="1"/>
  <c r="E39"/>
  <c r="M39"/>
  <c r="N39"/>
  <c r="L39" s="1"/>
  <c r="D39" s="1"/>
  <c r="F39" s="1"/>
  <c r="O39"/>
  <c r="E40"/>
  <c r="M40"/>
  <c r="L40" s="1"/>
  <c r="D40" s="1"/>
  <c r="F40" s="1"/>
  <c r="N40"/>
  <c r="O40"/>
  <c r="E41"/>
  <c r="M41"/>
  <c r="N41"/>
  <c r="L41" s="1"/>
  <c r="D41" s="1"/>
  <c r="F41" s="1"/>
  <c r="O41"/>
  <c r="E42"/>
  <c r="M42"/>
  <c r="L42" s="1"/>
  <c r="D42" s="1"/>
  <c r="F42" s="1"/>
  <c r="N42"/>
  <c r="O42"/>
  <c r="E43"/>
  <c r="E50" s="1"/>
  <c r="N43"/>
  <c r="N50" s="1"/>
  <c r="E44"/>
  <c r="M44"/>
  <c r="L44" s="1"/>
  <c r="N44"/>
  <c r="O44"/>
  <c r="O49" s="1"/>
  <c r="E45"/>
  <c r="M45"/>
  <c r="N45"/>
  <c r="L45" s="1"/>
  <c r="D45" s="1"/>
  <c r="F45" s="1"/>
  <c r="O45"/>
  <c r="E46"/>
  <c r="M46"/>
  <c r="L46" s="1"/>
  <c r="D46" s="1"/>
  <c r="F46" s="1"/>
  <c r="N46"/>
  <c r="O46"/>
  <c r="E47"/>
  <c r="M47"/>
  <c r="N47"/>
  <c r="L47" s="1"/>
  <c r="D47" s="1"/>
  <c r="F47" s="1"/>
  <c r="O47"/>
  <c r="E48"/>
  <c r="M48"/>
  <c r="L48" s="1"/>
  <c r="D48" s="1"/>
  <c r="F48" s="1"/>
  <c r="N48"/>
  <c r="O48"/>
  <c r="E49"/>
  <c r="N49"/>
  <c r="M51"/>
  <c r="L51" s="1"/>
  <c r="D51" s="1"/>
  <c r="F51" s="1"/>
  <c r="N51"/>
  <c r="O51"/>
  <c r="E54"/>
  <c r="M54"/>
  <c r="L54" s="1"/>
  <c r="D54" s="1"/>
  <c r="F54" s="1"/>
  <c r="N54"/>
  <c r="O54"/>
  <c r="D44" l="1"/>
  <c r="L49"/>
  <c r="D38"/>
  <c r="L43"/>
  <c r="L50" s="1"/>
  <c r="D33"/>
  <c r="D28"/>
  <c r="L32"/>
  <c r="D8"/>
  <c r="O50"/>
  <c r="O52"/>
  <c r="O55" s="1"/>
  <c r="N27"/>
  <c r="N52" s="1"/>
  <c r="N55" s="1"/>
  <c r="E27"/>
  <c r="E52" s="1"/>
  <c r="E55" s="1"/>
  <c r="L34"/>
  <c r="D34" s="1"/>
  <c r="F34" s="1"/>
  <c r="L21"/>
  <c r="L9"/>
  <c r="D9" s="1"/>
  <c r="F9" s="1"/>
  <c r="M49"/>
  <c r="M43"/>
  <c r="M50" s="1"/>
  <c r="M32"/>
  <c r="M37" s="1"/>
  <c r="M52" s="1"/>
  <c r="M55" s="1"/>
  <c r="F8" l="1"/>
  <c r="D20"/>
  <c r="F33"/>
  <c r="D36"/>
  <c r="F36" s="1"/>
  <c r="D21"/>
  <c r="L26"/>
  <c r="D32"/>
  <c r="F28"/>
  <c r="D43"/>
  <c r="F38"/>
  <c r="D49"/>
  <c r="F49" s="1"/>
  <c r="F44"/>
  <c r="L20"/>
  <c r="L27" s="1"/>
  <c r="L36"/>
  <c r="L37" s="1"/>
  <c r="F43" l="1"/>
  <c r="D50"/>
  <c r="F50" s="1"/>
  <c r="F32"/>
  <c r="D37"/>
  <c r="F37" s="1"/>
  <c r="F21"/>
  <c r="D26"/>
  <c r="F26" s="1"/>
  <c r="D27"/>
  <c r="F20"/>
  <c r="L52"/>
  <c r="L55" s="1"/>
  <c r="F27" l="1"/>
  <c r="D52"/>
  <c r="F52" l="1"/>
  <c r="D55"/>
  <c r="F55" s="1"/>
</calcChain>
</file>

<file path=xl/sharedStrings.xml><?xml version="1.0" encoding="utf-8"?>
<sst xmlns="http://schemas.openxmlformats.org/spreadsheetml/2006/main" count="123" uniqueCount="71">
  <si>
    <t xml:space="preserve">        当期末支払資金残高 (11)+(12)</t>
    <rPh sb="8" eb="10">
      <t>トウキ</t>
    </rPh>
    <rPh sb="10" eb="11">
      <t>スエ</t>
    </rPh>
    <rPh sb="11" eb="13">
      <t>シハライ</t>
    </rPh>
    <rPh sb="13" eb="15">
      <t>シキン</t>
    </rPh>
    <rPh sb="15" eb="17">
      <t>ザンダカ</t>
    </rPh>
    <phoneticPr fontId="2"/>
  </si>
  <si>
    <t xml:space="preserve">        前期末支払資金残高 (12)</t>
    <rPh sb="8" eb="10">
      <t>ゼンキ</t>
    </rPh>
    <rPh sb="10" eb="11">
      <t>スエ</t>
    </rPh>
    <rPh sb="11" eb="13">
      <t>シハライ</t>
    </rPh>
    <rPh sb="13" eb="15">
      <t>シキン</t>
    </rPh>
    <rPh sb="15" eb="17">
      <t>ザンダカ</t>
    </rPh>
    <phoneticPr fontId="2"/>
  </si>
  <si>
    <t xml:space="preserve">        当期資金収支差額合計 (11)=(3)+(6)+(9)-(10)</t>
    <rPh sb="8" eb="10">
      <t>トウキ</t>
    </rPh>
    <rPh sb="10" eb="12">
      <t>シキン</t>
    </rPh>
    <rPh sb="12" eb="14">
      <t>シュウシ</t>
    </rPh>
    <rPh sb="14" eb="16">
      <t>サガク</t>
    </rPh>
    <rPh sb="16" eb="18">
      <t>ゴウケイ</t>
    </rPh>
    <phoneticPr fontId="2"/>
  </si>
  <si>
    <t xml:space="preserve">        予備費 (10)</t>
    <rPh sb="8" eb="11">
      <t>ヨビヒ</t>
    </rPh>
    <phoneticPr fontId="2"/>
  </si>
  <si>
    <t>　      財務活動資金収支差額合計 (9)=(7)-(8)</t>
    <rPh sb="7" eb="9">
      <t>ザイム</t>
    </rPh>
    <rPh sb="9" eb="11">
      <t>カツドウ</t>
    </rPh>
    <rPh sb="11" eb="13">
      <t>シキン</t>
    </rPh>
    <rPh sb="13" eb="15">
      <t>シュウシ</t>
    </rPh>
    <rPh sb="15" eb="17">
      <t>サガク</t>
    </rPh>
    <rPh sb="17" eb="19">
      <t>ゴウケイ</t>
    </rPh>
    <phoneticPr fontId="2"/>
  </si>
  <si>
    <t>　      財務活動資金収支差額 (9)=(7)-(8)</t>
    <rPh sb="7" eb="9">
      <t>ザイム</t>
    </rPh>
    <rPh sb="9" eb="11">
      <t>カツドウ</t>
    </rPh>
    <rPh sb="11" eb="13">
      <t>シキン</t>
    </rPh>
    <rPh sb="13" eb="15">
      <t>シュウシ</t>
    </rPh>
    <rPh sb="15" eb="17">
      <t>サガク</t>
    </rPh>
    <phoneticPr fontId="2"/>
  </si>
  <si>
    <t xml:space="preserve">            財務支出計 (8)</t>
    <rPh sb="12" eb="14">
      <t>ザイム</t>
    </rPh>
    <rPh sb="14" eb="16">
      <t>シシュツ</t>
    </rPh>
    <rPh sb="16" eb="17">
      <t>ケイ</t>
    </rPh>
    <phoneticPr fontId="2"/>
  </si>
  <si>
    <t>　流動資産評価減等による資金減少額等</t>
    <rPh sb="1" eb="3">
      <t>リュウドウ</t>
    </rPh>
    <rPh sb="3" eb="5">
      <t>シサン</t>
    </rPh>
    <rPh sb="5" eb="7">
      <t>ヒョウカ</t>
    </rPh>
    <rPh sb="7" eb="8">
      <t>ゲン</t>
    </rPh>
    <rPh sb="8" eb="9">
      <t>トウ</t>
    </rPh>
    <rPh sb="12" eb="14">
      <t>シキン</t>
    </rPh>
    <rPh sb="14" eb="16">
      <t>ゲンショウ</t>
    </rPh>
    <rPh sb="16" eb="17">
      <t>ガク</t>
    </rPh>
    <rPh sb="17" eb="18">
      <t>トウ</t>
    </rPh>
    <phoneticPr fontId="2"/>
  </si>
  <si>
    <t>　その他の支出</t>
    <rPh sb="3" eb="4">
      <t>タ</t>
    </rPh>
    <rPh sb="5" eb="7">
      <t>シシュツ</t>
    </rPh>
    <phoneticPr fontId="2"/>
  </si>
  <si>
    <t>　積立預金積立支出</t>
    <rPh sb="1" eb="3">
      <t>ツミタテ</t>
    </rPh>
    <rPh sb="3" eb="5">
      <t>ヨキン</t>
    </rPh>
    <rPh sb="5" eb="7">
      <t>ツミタテ</t>
    </rPh>
    <rPh sb="7" eb="9">
      <t>シシュツ</t>
    </rPh>
    <phoneticPr fontId="2"/>
  </si>
  <si>
    <t>　投資有価証券取得支出</t>
    <rPh sb="1" eb="3">
      <t>トウシ</t>
    </rPh>
    <rPh sb="3" eb="5">
      <t>ユウカ</t>
    </rPh>
    <rPh sb="5" eb="7">
      <t>ショウケン</t>
    </rPh>
    <rPh sb="7" eb="9">
      <t>シュトク</t>
    </rPh>
    <rPh sb="9" eb="11">
      <t>シシュツ</t>
    </rPh>
    <phoneticPr fontId="2"/>
  </si>
  <si>
    <t>　借入元金償還金支出</t>
    <rPh sb="1" eb="3">
      <t>カリイレ</t>
    </rPh>
    <rPh sb="3" eb="4">
      <t>ゲン</t>
    </rPh>
    <rPh sb="4" eb="5">
      <t>キン</t>
    </rPh>
    <rPh sb="5" eb="6">
      <t>ツグナ</t>
    </rPh>
    <rPh sb="6" eb="7">
      <t>カン</t>
    </rPh>
    <rPh sb="7" eb="8">
      <t>カネ</t>
    </rPh>
    <rPh sb="8" eb="10">
      <t>シシュツ</t>
    </rPh>
    <phoneticPr fontId="2"/>
  </si>
  <si>
    <t>支 出</t>
    <rPh sb="0" eb="1">
      <t>ササ</t>
    </rPh>
    <rPh sb="2" eb="3">
      <t>デ</t>
    </rPh>
    <phoneticPr fontId="2"/>
  </si>
  <si>
    <t xml:space="preserve">            財務収入計 (7)</t>
    <rPh sb="12" eb="14">
      <t>ザイム</t>
    </rPh>
    <rPh sb="14" eb="16">
      <t>シュウニュウ</t>
    </rPh>
    <rPh sb="16" eb="17">
      <t>ケイ</t>
    </rPh>
    <phoneticPr fontId="2"/>
  </si>
  <si>
    <t>　その他の収入</t>
    <rPh sb="3" eb="4">
      <t>タ</t>
    </rPh>
    <rPh sb="5" eb="7">
      <t>シュウニュウ</t>
    </rPh>
    <phoneticPr fontId="2"/>
  </si>
  <si>
    <t>　積立預金取崩収入</t>
    <rPh sb="1" eb="3">
      <t>ツミタテ</t>
    </rPh>
    <rPh sb="3" eb="5">
      <t>ヨキン</t>
    </rPh>
    <rPh sb="5" eb="6">
      <t>ト</t>
    </rPh>
    <rPh sb="6" eb="7">
      <t>クズレ</t>
    </rPh>
    <rPh sb="7" eb="9">
      <t>シュウニュウ</t>
    </rPh>
    <phoneticPr fontId="2"/>
  </si>
  <si>
    <t>　借入金元金償還補助金収入</t>
    <rPh sb="1" eb="3">
      <t>カリイレ</t>
    </rPh>
    <rPh sb="3" eb="4">
      <t>キン</t>
    </rPh>
    <rPh sb="4" eb="5">
      <t>ゲン</t>
    </rPh>
    <rPh sb="5" eb="6">
      <t>キン</t>
    </rPh>
    <rPh sb="6" eb="7">
      <t>ツグナ</t>
    </rPh>
    <rPh sb="7" eb="8">
      <t>カン</t>
    </rPh>
    <rPh sb="8" eb="11">
      <t>ホジョキン</t>
    </rPh>
    <rPh sb="11" eb="13">
      <t>シュウニュウ</t>
    </rPh>
    <phoneticPr fontId="2"/>
  </si>
  <si>
    <t>　投資有価証券売却収入</t>
    <rPh sb="1" eb="3">
      <t>トウシ</t>
    </rPh>
    <rPh sb="3" eb="5">
      <t>ユウカ</t>
    </rPh>
    <rPh sb="5" eb="7">
      <t>ショウケン</t>
    </rPh>
    <rPh sb="7" eb="9">
      <t>バイキャク</t>
    </rPh>
    <rPh sb="9" eb="11">
      <t>シュウニュウ</t>
    </rPh>
    <phoneticPr fontId="2"/>
  </si>
  <si>
    <t>　借入金収入</t>
    <rPh sb="1" eb="3">
      <t>カリイレ</t>
    </rPh>
    <rPh sb="3" eb="4">
      <t>キン</t>
    </rPh>
    <rPh sb="4" eb="6">
      <t>シュウニュウ</t>
    </rPh>
    <phoneticPr fontId="2"/>
  </si>
  <si>
    <t>収 入</t>
    <rPh sb="0" eb="1">
      <t>オサム</t>
    </rPh>
    <rPh sb="2" eb="3">
      <t>イリ</t>
    </rPh>
    <phoneticPr fontId="2"/>
  </si>
  <si>
    <t>財務活動による収支</t>
    <rPh sb="0" eb="2">
      <t>ザイム</t>
    </rPh>
    <rPh sb="2" eb="4">
      <t>カツドウ</t>
    </rPh>
    <rPh sb="7" eb="9">
      <t>シュウシ</t>
    </rPh>
    <phoneticPr fontId="2"/>
  </si>
  <si>
    <t xml:space="preserve">        施設整備等資金収支差額 (6)=(4)-(5)</t>
    <rPh sb="8" eb="10">
      <t>シセツ</t>
    </rPh>
    <rPh sb="10" eb="13">
      <t>セイビトウ</t>
    </rPh>
    <rPh sb="13" eb="15">
      <t>シキン</t>
    </rPh>
    <rPh sb="15" eb="17">
      <t>シュウシ</t>
    </rPh>
    <rPh sb="17" eb="19">
      <t>サガク</t>
    </rPh>
    <phoneticPr fontId="2"/>
  </si>
  <si>
    <t xml:space="preserve">            施設整備等支出計 (5)</t>
    <rPh sb="12" eb="14">
      <t>シセツ</t>
    </rPh>
    <rPh sb="14" eb="16">
      <t>セイビ</t>
    </rPh>
    <rPh sb="16" eb="17">
      <t>トウ</t>
    </rPh>
    <rPh sb="17" eb="19">
      <t>シシュツ</t>
    </rPh>
    <rPh sb="19" eb="20">
      <t>ケイ</t>
    </rPh>
    <phoneticPr fontId="2"/>
  </si>
  <si>
    <t>　元入金支出</t>
    <rPh sb="1" eb="2">
      <t>ゲン</t>
    </rPh>
    <rPh sb="2" eb="4">
      <t>ニュウキン</t>
    </rPh>
    <rPh sb="4" eb="6">
      <t>シシュツ</t>
    </rPh>
    <phoneticPr fontId="2"/>
  </si>
  <si>
    <t>　固定資産取得支出</t>
    <rPh sb="1" eb="3">
      <t>コテイ</t>
    </rPh>
    <rPh sb="3" eb="5">
      <t>シサン</t>
    </rPh>
    <rPh sb="5" eb="6">
      <t>ト</t>
    </rPh>
    <rPh sb="6" eb="7">
      <t>エ</t>
    </rPh>
    <rPh sb="7" eb="9">
      <t>シシュツ</t>
    </rPh>
    <phoneticPr fontId="2"/>
  </si>
  <si>
    <t>支 出</t>
    <rPh sb="0" eb="1">
      <t>シ</t>
    </rPh>
    <rPh sb="2" eb="3">
      <t>デ</t>
    </rPh>
    <phoneticPr fontId="2"/>
  </si>
  <si>
    <t xml:space="preserve">            施設整備等支出計 (4)</t>
    <rPh sb="12" eb="14">
      <t>シセツ</t>
    </rPh>
    <rPh sb="14" eb="17">
      <t>セイビトウ</t>
    </rPh>
    <rPh sb="17" eb="19">
      <t>シシュツ</t>
    </rPh>
    <rPh sb="19" eb="20">
      <t>ケイ</t>
    </rPh>
    <phoneticPr fontId="2"/>
  </si>
  <si>
    <t xml:space="preserve">            施設整備等収入計 (4)</t>
    <rPh sb="12" eb="14">
      <t>シセツ</t>
    </rPh>
    <rPh sb="14" eb="17">
      <t>セイビトウ</t>
    </rPh>
    <rPh sb="17" eb="19">
      <t>シュウニュウ</t>
    </rPh>
    <rPh sb="19" eb="20">
      <t>ケイ</t>
    </rPh>
    <phoneticPr fontId="2"/>
  </si>
  <si>
    <t>　固定資産売却収入</t>
    <rPh sb="1" eb="3">
      <t>コテイ</t>
    </rPh>
    <rPh sb="3" eb="5">
      <t>シサン</t>
    </rPh>
    <rPh sb="5" eb="7">
      <t>バイキャク</t>
    </rPh>
    <rPh sb="7" eb="9">
      <t>シュウニュウ</t>
    </rPh>
    <phoneticPr fontId="2"/>
  </si>
  <si>
    <t>　施設整備等寄附金収入</t>
    <rPh sb="1" eb="3">
      <t>シセツ</t>
    </rPh>
    <rPh sb="3" eb="6">
      <t>セイビトウ</t>
    </rPh>
    <rPh sb="6" eb="9">
      <t>キフキン</t>
    </rPh>
    <rPh sb="9" eb="11">
      <t>シュウニュウ</t>
    </rPh>
    <phoneticPr fontId="2"/>
  </si>
  <si>
    <t>　施設整備等補助金収入</t>
    <rPh sb="1" eb="3">
      <t>シセツ</t>
    </rPh>
    <rPh sb="3" eb="6">
      <t>セイビトウ</t>
    </rPh>
    <rPh sb="6" eb="9">
      <t>ホジョキン</t>
    </rPh>
    <rPh sb="9" eb="11">
      <t>シュウニュウ</t>
    </rPh>
    <phoneticPr fontId="2"/>
  </si>
  <si>
    <t>収 入</t>
    <rPh sb="0" eb="1">
      <t>オサム</t>
    </rPh>
    <rPh sb="2" eb="3">
      <t>イ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</si>
  <si>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</si>
  <si>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 xml:space="preserve">        経常活動資金収支差額 (3)=(1)-(2)</t>
    <rPh sb="8" eb="10">
      <t>ケイジョウ</t>
    </rPh>
    <rPh sb="10" eb="12">
      <t>カツドウ</t>
    </rPh>
    <rPh sb="12" eb="14">
      <t>シキン</t>
    </rPh>
    <rPh sb="14" eb="16">
      <t>シュウシ</t>
    </rPh>
    <rPh sb="16" eb="18">
      <t>サガク</t>
    </rPh>
    <phoneticPr fontId="2"/>
  </si>
  <si>
    <t xml:space="preserve">            経常支出計 (2)</t>
    <rPh sb="12" eb="14">
      <t>ケイジョウ</t>
    </rPh>
    <rPh sb="14" eb="16">
      <t>シシュツ</t>
    </rPh>
    <rPh sb="16" eb="17">
      <t>ケイ</t>
    </rPh>
    <phoneticPr fontId="2"/>
  </si>
  <si>
    <t>　経理区分間繰入金支出</t>
    <rPh sb="1" eb="3">
      <t>ケイリ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シシュツ</t>
    </rPh>
    <phoneticPr fontId="2"/>
  </si>
  <si>
    <t>　借入金利息支出</t>
    <rPh sb="1" eb="3">
      <t>カリイレ</t>
    </rPh>
    <rPh sb="3" eb="4">
      <t>キン</t>
    </rPh>
    <rPh sb="4" eb="6">
      <t>リソク</t>
    </rPh>
    <rPh sb="6" eb="8">
      <t>シシュツ</t>
    </rPh>
    <phoneticPr fontId="2"/>
  </si>
  <si>
    <t>　事業費支出</t>
    <rPh sb="1" eb="4">
      <t>ジギョウヒ</t>
    </rPh>
    <rPh sb="4" eb="6">
      <t>シシュツ</t>
    </rPh>
    <phoneticPr fontId="2"/>
  </si>
  <si>
    <t>　事務費支出</t>
    <rPh sb="1" eb="4">
      <t>ジムヒ</t>
    </rPh>
    <rPh sb="4" eb="6">
      <t>シシュツ</t>
    </rPh>
    <phoneticPr fontId="2"/>
  </si>
  <si>
    <t>　人件費支出</t>
    <rPh sb="1" eb="4">
      <t>ジンケンヒ</t>
    </rPh>
    <rPh sb="3" eb="4">
      <t>ヒ</t>
    </rPh>
    <rPh sb="4" eb="6">
      <t>シシュツ</t>
    </rPh>
    <phoneticPr fontId="2"/>
  </si>
  <si>
    <t>支　　出</t>
    <rPh sb="0" eb="1">
      <t>ササ</t>
    </rPh>
    <rPh sb="3" eb="4">
      <t>デ</t>
    </rPh>
    <phoneticPr fontId="2"/>
  </si>
  <si>
    <t>　人件費支出</t>
    <rPh sb="1" eb="2">
      <t>ヒト</t>
    </rPh>
    <rPh sb="2" eb="3">
      <t>ケン</t>
    </rPh>
    <rPh sb="3" eb="4">
      <t>ヒ</t>
    </rPh>
    <rPh sb="4" eb="6">
      <t>シシュツ</t>
    </rPh>
    <phoneticPr fontId="2"/>
  </si>
  <si>
    <t xml:space="preserve">            経常収入計 (1)</t>
    <rPh sb="12" eb="14">
      <t>ケイジョウ</t>
    </rPh>
    <rPh sb="14" eb="16">
      <t>シュウニュウ</t>
    </rPh>
    <rPh sb="16" eb="17">
      <t>ケイ</t>
    </rPh>
    <phoneticPr fontId="2"/>
  </si>
  <si>
    <t>　経理区分間繰入金収入</t>
    <rPh sb="1" eb="3">
      <t>ケイリ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</si>
  <si>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　会計単位間繰入金収入</t>
    <rPh sb="1" eb="3">
      <t>カイケイ</t>
    </rPh>
    <rPh sb="3" eb="5">
      <t>タンイ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</si>
  <si>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　受取利息配当金収入</t>
    <rPh sb="1" eb="3">
      <t>ウケトリ</t>
    </rPh>
    <rPh sb="3" eb="5">
      <t>リソク</t>
    </rPh>
    <rPh sb="5" eb="7">
      <t>ハイトウ</t>
    </rPh>
    <rPh sb="7" eb="8">
      <t>キン</t>
    </rPh>
    <rPh sb="8" eb="10">
      <t>シュウニュウ</t>
    </rPh>
    <phoneticPr fontId="2"/>
  </si>
  <si>
    <t>　借入金利息補助金収入</t>
    <rPh sb="1" eb="3">
      <t>カリイレ</t>
    </rPh>
    <rPh sb="3" eb="4">
      <t>キン</t>
    </rPh>
    <rPh sb="4" eb="6">
      <t>リソク</t>
    </rPh>
    <rPh sb="6" eb="9">
      <t>ホジョキン</t>
    </rPh>
    <rPh sb="9" eb="11">
      <t>シュウニュウ</t>
    </rPh>
    <phoneticPr fontId="2"/>
  </si>
  <si>
    <t>　雑収入</t>
    <rPh sb="1" eb="2">
      <t>ザツ</t>
    </rPh>
    <rPh sb="2" eb="4">
      <t>シュウニュウ</t>
    </rPh>
    <phoneticPr fontId="2"/>
  </si>
  <si>
    <t>　寄附金収入</t>
    <rPh sb="1" eb="4">
      <t>キフキン</t>
    </rPh>
    <rPh sb="4" eb="6">
      <t>シュウニュウ</t>
    </rPh>
    <phoneticPr fontId="2"/>
  </si>
  <si>
    <t>　経常経費補助金収入</t>
    <rPh sb="1" eb="3">
      <t>ケイジョウ</t>
    </rPh>
    <rPh sb="3" eb="5">
      <t>ケイヒ</t>
    </rPh>
    <rPh sb="5" eb="8">
      <t>ホジョキン</t>
    </rPh>
    <rPh sb="8" eb="10">
      <t>シュウニュウ</t>
    </rPh>
    <phoneticPr fontId="2"/>
  </si>
  <si>
    <t>　その他の事業収入</t>
    <rPh sb="3" eb="4">
      <t>タ</t>
    </rPh>
    <rPh sb="5" eb="7">
      <t>ジギョウ</t>
    </rPh>
    <rPh sb="7" eb="9">
      <t>シュウニュウ</t>
    </rPh>
    <phoneticPr fontId="2"/>
  </si>
  <si>
    <t>　私的契約利用料収入</t>
    <rPh sb="1" eb="3">
      <t>シテキ</t>
    </rPh>
    <rPh sb="3" eb="5">
      <t>ケイヤク</t>
    </rPh>
    <rPh sb="5" eb="7">
      <t>リヨウ</t>
    </rPh>
    <rPh sb="7" eb="8">
      <t>リョウ</t>
    </rPh>
    <rPh sb="8" eb="10">
      <t>シュウニュウ</t>
    </rPh>
    <phoneticPr fontId="2"/>
  </si>
  <si>
    <t>　運営費収入</t>
    <rPh sb="1" eb="3">
      <t>ウンエイ</t>
    </rPh>
    <rPh sb="3" eb="4">
      <t>ヒ</t>
    </rPh>
    <rPh sb="4" eb="6">
      <t>シュウニュウ</t>
    </rPh>
    <phoneticPr fontId="2"/>
  </si>
  <si>
    <t>　利用料収入</t>
    <rPh sb="1" eb="3">
      <t>リヨウ</t>
    </rPh>
    <rPh sb="3" eb="4">
      <t>リョウ</t>
    </rPh>
    <rPh sb="4" eb="6">
      <t>シュウニュウ</t>
    </rPh>
    <phoneticPr fontId="2"/>
  </si>
  <si>
    <t>　介護保険収入</t>
    <rPh sb="1" eb="3">
      <t>カイゴ</t>
    </rPh>
    <rPh sb="3" eb="5">
      <t>ホケン</t>
    </rPh>
    <rPh sb="5" eb="7">
      <t>シュウニュウ</t>
    </rPh>
    <phoneticPr fontId="2"/>
  </si>
  <si>
    <t>収　　　　　入</t>
    <rPh sb="0" eb="1">
      <t>オサム</t>
    </rPh>
    <rPh sb="6" eb="7">
      <t>イリ</t>
    </rPh>
    <phoneticPr fontId="2"/>
  </si>
  <si>
    <t>経　常　活　動　に　よ　る　収　支</t>
    <rPh sb="0" eb="1">
      <t>キョウ</t>
    </rPh>
    <rPh sb="2" eb="3">
      <t>ツネ</t>
    </rPh>
    <rPh sb="4" eb="5">
      <t>カツ</t>
    </rPh>
    <rPh sb="6" eb="7">
      <t>ドウ</t>
    </rPh>
    <rPh sb="14" eb="15">
      <t>オサム</t>
    </rPh>
    <rPh sb="16" eb="17">
      <t>ササ</t>
    </rPh>
    <phoneticPr fontId="2"/>
  </si>
  <si>
    <t>予　　　　備</t>
    <rPh sb="0" eb="1">
      <t>ヨ</t>
    </rPh>
    <rPh sb="5" eb="6">
      <t>ビ</t>
    </rPh>
    <phoneticPr fontId="2"/>
  </si>
  <si>
    <t>保  育  園</t>
    <rPh sb="0" eb="1">
      <t>タモツ</t>
    </rPh>
    <rPh sb="3" eb="4">
      <t>イク</t>
    </rPh>
    <rPh sb="6" eb="7">
      <t>エン</t>
    </rPh>
    <phoneticPr fontId="2"/>
  </si>
  <si>
    <t>本　　　部</t>
    <rPh sb="0" eb="1">
      <t>ホン</t>
    </rPh>
    <rPh sb="4" eb="5">
      <t>ブ</t>
    </rPh>
    <phoneticPr fontId="2"/>
  </si>
  <si>
    <t>合　　　計</t>
    <rPh sb="0" eb="1">
      <t>ゴウ</t>
    </rPh>
    <rPh sb="4" eb="5">
      <t>ケイ</t>
    </rPh>
    <phoneticPr fontId="2"/>
  </si>
  <si>
    <t>勘　　 　定 　　　科  　　目</t>
    <rPh sb="0" eb="1">
      <t>カン</t>
    </rPh>
    <rPh sb="5" eb="6">
      <t>サダム</t>
    </rPh>
    <rPh sb="10" eb="11">
      <t>カ</t>
    </rPh>
    <rPh sb="15" eb="16">
      <t>メ</t>
    </rPh>
    <phoneticPr fontId="2"/>
  </si>
  <si>
    <t>備  　考</t>
    <rPh sb="0" eb="1">
      <t>ソナエ</t>
    </rPh>
    <rPh sb="4" eb="5">
      <t>コウ</t>
    </rPh>
    <phoneticPr fontId="2"/>
  </si>
  <si>
    <t>差　  異</t>
    <rPh sb="0" eb="1">
      <t>サ</t>
    </rPh>
    <rPh sb="4" eb="5">
      <t>イ</t>
    </rPh>
    <phoneticPr fontId="2"/>
  </si>
  <si>
    <t>決   　算</t>
    <rPh sb="0" eb="1">
      <t>ケツ</t>
    </rPh>
    <rPh sb="5" eb="6">
      <t>ザン</t>
    </rPh>
    <phoneticPr fontId="2"/>
  </si>
  <si>
    <t>予　   算</t>
    <rPh sb="0" eb="1">
      <t>ヨ</t>
    </rPh>
    <rPh sb="5" eb="6">
      <t>ザン</t>
    </rPh>
    <phoneticPr fontId="2"/>
  </si>
  <si>
    <t>　(単位：円）</t>
    <rPh sb="2" eb="4">
      <t>タンイ</t>
    </rPh>
    <rPh sb="5" eb="6">
      <t>エン</t>
    </rPh>
    <phoneticPr fontId="2"/>
  </si>
  <si>
    <t>法人名：社会福祉法人　優応会</t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1" eb="12">
      <t>ユウ</t>
    </rPh>
    <rPh sb="12" eb="13">
      <t>オウ</t>
    </rPh>
    <rPh sb="13" eb="14">
      <t>カイ</t>
    </rPh>
    <phoneticPr fontId="2"/>
  </si>
  <si>
    <t>今年度予算集計用　：　入力不要</t>
    <rPh sb="0" eb="3">
      <t>コンネンド</t>
    </rPh>
    <rPh sb="3" eb="5">
      <t>ヨサン</t>
    </rPh>
    <rPh sb="5" eb="7">
      <t>シュウケイ</t>
    </rPh>
    <rPh sb="7" eb="8">
      <t>ヨウ</t>
    </rPh>
    <rPh sb="11" eb="13">
      <t>ニュウリョク</t>
    </rPh>
    <rPh sb="13" eb="15">
      <t>フヨウ</t>
    </rPh>
    <phoneticPr fontId="2"/>
  </si>
  <si>
    <t>資　   金 　  収   　支   　計   　算   　書</t>
    <rPh sb="0" eb="1">
      <t>シ</t>
    </rPh>
    <rPh sb="5" eb="6">
      <t>キン</t>
    </rPh>
    <rPh sb="10" eb="11">
      <t>オサム</t>
    </rPh>
    <rPh sb="15" eb="16">
      <t>ササ</t>
    </rPh>
    <rPh sb="20" eb="21">
      <t>ケイ</t>
    </rPh>
    <rPh sb="25" eb="26">
      <t>ザン</t>
    </rPh>
    <rPh sb="30" eb="31">
      <t>カ</t>
    </rPh>
    <phoneticPr fontId="2"/>
  </si>
  <si>
    <t>第1号様式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</si>
</sst>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ＪＳ明朝"/>
      <family val="1"/>
      <charset val="128"/>
    </font>
    <font>
      <sz val="11"/>
      <name val="ＪＳ明朝"/>
      <family val="1"/>
      <charset val="128"/>
    </font>
    <font>
      <b/>
      <sz val="14"/>
      <name val="ＪＳ明朝"/>
      <family val="1"/>
      <charset val="128"/>
    </font>
    <font>
      <sz val="9"/>
      <name val="ＪＳ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2" xfId="1" applyFont="1" applyFill="1" applyBorder="1">
      <alignment vertical="center"/>
    </xf>
    <xf numFmtId="38" fontId="3" fillId="2" borderId="3" xfId="1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8" fontId="3" fillId="3" borderId="3" xfId="1" applyFont="1" applyFill="1" applyBorder="1">
      <alignment vertical="center"/>
    </xf>
    <xf numFmtId="176" fontId="3" fillId="3" borderId="3" xfId="1" applyNumberFormat="1" applyFont="1" applyFill="1" applyBorder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0" xfId="1" applyFont="1" applyFill="1">
      <alignment vertical="center"/>
    </xf>
    <xf numFmtId="0" fontId="4" fillId="2" borderId="0" xfId="0" applyFont="1" applyFill="1">
      <alignment vertical="center"/>
    </xf>
    <xf numFmtId="38" fontId="3" fillId="0" borderId="0" xfId="1" applyFont="1">
      <alignment vertical="center"/>
    </xf>
    <xf numFmtId="176" fontId="3" fillId="0" borderId="0" xfId="1" applyNumberFormat="1" applyFont="1">
      <alignment vertical="center"/>
    </xf>
    <xf numFmtId="0" fontId="4" fillId="0" borderId="0" xfId="0" applyFont="1">
      <alignment vertical="center"/>
    </xf>
    <xf numFmtId="38" fontId="3" fillId="2" borderId="7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38" fontId="3" fillId="4" borderId="3" xfId="1" applyFont="1" applyFill="1" applyBorder="1">
      <alignment vertical="center"/>
    </xf>
    <xf numFmtId="176" fontId="3" fillId="4" borderId="3" xfId="1" applyNumberFormat="1" applyFont="1" applyFill="1" applyBorder="1">
      <alignment vertical="center"/>
    </xf>
    <xf numFmtId="176" fontId="3" fillId="4" borderId="8" xfId="1" applyNumberFormat="1" applyFont="1" applyFill="1" applyBorder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38" fontId="3" fillId="2" borderId="4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 textRotation="255"/>
    </xf>
    <xf numFmtId="176" fontId="3" fillId="3" borderId="4" xfId="1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255"/>
    </xf>
    <xf numFmtId="38" fontId="3" fillId="2" borderId="9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0" fontId="3" fillId="2" borderId="6" xfId="0" applyFont="1" applyFill="1" applyBorder="1">
      <alignment vertical="center"/>
    </xf>
    <xf numFmtId="38" fontId="3" fillId="0" borderId="6" xfId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0" fontId="3" fillId="0" borderId="6" xfId="0" applyFont="1" applyBorder="1">
      <alignment vertical="center"/>
    </xf>
    <xf numFmtId="0" fontId="4" fillId="2" borderId="11" xfId="0" applyFont="1" applyFill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1</xdr:row>
      <xdr:rowOff>190500</xdr:rowOff>
    </xdr:from>
    <xdr:to>
      <xdr:col>6</xdr:col>
      <xdr:colOff>1254375</xdr:colOff>
      <xdr:row>4</xdr:row>
      <xdr:rowOff>159000</xdr:rowOff>
    </xdr:to>
    <xdr:sp macro="" textlink="">
      <xdr:nvSpPr>
        <xdr:cNvPr id="2" name="正方形/長方形 1"/>
        <xdr:cNvSpPr/>
      </xdr:nvSpPr>
      <xdr:spPr>
        <a:xfrm>
          <a:off x="4800600" y="342900"/>
          <a:ext cx="0" cy="5019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174375</xdr:colOff>
      <xdr:row>1</xdr:row>
      <xdr:rowOff>190500</xdr:rowOff>
    </xdr:from>
    <xdr:to>
      <xdr:col>6</xdr:col>
      <xdr:colOff>714375</xdr:colOff>
      <xdr:row>4</xdr:row>
      <xdr:rowOff>159000</xdr:rowOff>
    </xdr:to>
    <xdr:sp macro="" textlink="">
      <xdr:nvSpPr>
        <xdr:cNvPr id="3" name="正方形/長方形 2"/>
        <xdr:cNvSpPr/>
      </xdr:nvSpPr>
      <xdr:spPr>
        <a:xfrm>
          <a:off x="4289175" y="342900"/>
          <a:ext cx="511425" cy="5019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901200</xdr:colOff>
      <xdr:row>1</xdr:row>
      <xdr:rowOff>190500</xdr:rowOff>
    </xdr:from>
    <xdr:to>
      <xdr:col>6</xdr:col>
      <xdr:colOff>174375</xdr:colOff>
      <xdr:row>4</xdr:row>
      <xdr:rowOff>159000</xdr:rowOff>
    </xdr:to>
    <xdr:sp macro="" textlink="">
      <xdr:nvSpPr>
        <xdr:cNvPr id="4" name="正方形/長方形 3"/>
        <xdr:cNvSpPr/>
      </xdr:nvSpPr>
      <xdr:spPr>
        <a:xfrm>
          <a:off x="4111125" y="342900"/>
          <a:ext cx="178050" cy="5019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35;&#26619;&#25351;&#23566;&#35506;&#25552;&#20986;&#26360;&#39006;/&#20778;&#24540;&#20250;&#65288;&#26032;&#65289;&#29694;&#27841;&#22577;&#21578;&#26360;&#28155;&#20184;&#26360;&#39006;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科目残高"/>
      <sheetName val="枝番残高"/>
      <sheetName val="試算表"/>
      <sheetName val="本部管理表"/>
      <sheetName val="共栄管理表"/>
      <sheetName val="みのり管理表"/>
      <sheetName val="本部補正"/>
      <sheetName val="共栄補正"/>
      <sheetName val="みのり補正"/>
      <sheetName val="事業内訳表"/>
      <sheetName val="事業計算書"/>
      <sheetName val="資金内訳表"/>
      <sheetName val="資金計算書"/>
      <sheetName val="貸借内訳表"/>
      <sheetName val="貸借対照表"/>
      <sheetName val="Sheet1"/>
      <sheetName val="予算内訳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500000</v>
          </cell>
        </row>
        <row r="17">
          <cell r="F17">
            <v>0</v>
          </cell>
        </row>
        <row r="18">
          <cell r="F18">
            <v>10000</v>
          </cell>
        </row>
        <row r="21">
          <cell r="F21">
            <v>0</v>
          </cell>
        </row>
        <row r="22">
          <cell r="F22">
            <v>2000</v>
          </cell>
        </row>
        <row r="23">
          <cell r="F23">
            <v>0</v>
          </cell>
        </row>
        <row r="26">
          <cell r="F26">
            <v>597000</v>
          </cell>
        </row>
        <row r="29">
          <cell r="F29">
            <v>0</v>
          </cell>
        </row>
        <row r="37">
          <cell r="F37">
            <v>1109000</v>
          </cell>
        </row>
        <row r="60">
          <cell r="F60">
            <v>0</v>
          </cell>
        </row>
        <row r="78">
          <cell r="F78">
            <v>0</v>
          </cell>
        </row>
        <row r="79">
          <cell r="F79">
            <v>0</v>
          </cell>
        </row>
        <row r="84">
          <cell r="F84">
            <v>0</v>
          </cell>
        </row>
        <row r="87">
          <cell r="F87">
            <v>0</v>
          </cell>
        </row>
        <row r="90">
          <cell r="F90">
            <v>0</v>
          </cell>
        </row>
        <row r="96">
          <cell r="F96">
            <v>0</v>
          </cell>
        </row>
        <row r="100">
          <cell r="F100">
            <v>0</v>
          </cell>
        </row>
        <row r="106">
          <cell r="F106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6">
          <cell r="F116">
            <v>0</v>
          </cell>
        </row>
        <row r="121">
          <cell r="F121">
            <v>0</v>
          </cell>
        </row>
        <row r="124">
          <cell r="F124">
            <v>0</v>
          </cell>
        </row>
        <row r="125">
          <cell r="F125">
            <v>0</v>
          </cell>
        </row>
        <row r="130">
          <cell r="F130">
            <v>0</v>
          </cell>
        </row>
        <row r="133">
          <cell r="F133">
            <v>0</v>
          </cell>
        </row>
        <row r="141">
          <cell r="F141">
            <v>0</v>
          </cell>
        </row>
        <row r="144">
          <cell r="F144">
            <v>6203087</v>
          </cell>
        </row>
      </sheetData>
      <sheetData sheetId="7">
        <row r="6">
          <cell r="F6">
            <v>0</v>
          </cell>
        </row>
        <row r="7">
          <cell r="F7">
            <v>0</v>
          </cell>
        </row>
        <row r="10">
          <cell r="F10">
            <v>118528000</v>
          </cell>
        </row>
        <row r="14">
          <cell r="F14">
            <v>3197000</v>
          </cell>
        </row>
        <row r="15">
          <cell r="F15">
            <v>0</v>
          </cell>
        </row>
        <row r="16">
          <cell r="F16">
            <v>27316000</v>
          </cell>
        </row>
        <row r="17">
          <cell r="F17">
            <v>100000</v>
          </cell>
        </row>
        <row r="18">
          <cell r="F18">
            <v>2708000</v>
          </cell>
        </row>
        <row r="21">
          <cell r="F21">
            <v>1171000</v>
          </cell>
        </row>
        <row r="22">
          <cell r="F22">
            <v>15000</v>
          </cell>
        </row>
        <row r="23">
          <cell r="F23">
            <v>0</v>
          </cell>
        </row>
        <row r="26">
          <cell r="F26">
            <v>0</v>
          </cell>
        </row>
        <row r="29">
          <cell r="F29">
            <v>122376000</v>
          </cell>
        </row>
        <row r="37">
          <cell r="F37">
            <v>11153000</v>
          </cell>
        </row>
        <row r="60">
          <cell r="F60">
            <v>16149000</v>
          </cell>
        </row>
        <row r="78">
          <cell r="F78">
            <v>1171000</v>
          </cell>
        </row>
        <row r="79">
          <cell r="F79">
            <v>0</v>
          </cell>
        </row>
        <row r="84">
          <cell r="F84">
            <v>0</v>
          </cell>
        </row>
        <row r="87">
          <cell r="F87">
            <v>0</v>
          </cell>
        </row>
        <row r="90">
          <cell r="F90">
            <v>0</v>
          </cell>
        </row>
        <row r="96">
          <cell r="F96">
            <v>790000</v>
          </cell>
        </row>
        <row r="100">
          <cell r="F100">
            <v>0</v>
          </cell>
        </row>
        <row r="106">
          <cell r="F106">
            <v>0</v>
          </cell>
        </row>
        <row r="109">
          <cell r="F109">
            <v>0</v>
          </cell>
        </row>
        <row r="110">
          <cell r="F110">
            <v>2040000</v>
          </cell>
        </row>
        <row r="111">
          <cell r="F111">
            <v>0</v>
          </cell>
        </row>
        <row r="116">
          <cell r="F116">
            <v>0</v>
          </cell>
        </row>
        <row r="121">
          <cell r="F121">
            <v>4008000</v>
          </cell>
        </row>
        <row r="124">
          <cell r="F124">
            <v>0</v>
          </cell>
        </row>
        <row r="125">
          <cell r="F125">
            <v>0</v>
          </cell>
        </row>
        <row r="130">
          <cell r="F130">
            <v>0</v>
          </cell>
        </row>
        <row r="133">
          <cell r="F133">
            <v>0</v>
          </cell>
        </row>
        <row r="141">
          <cell r="F141">
            <v>0</v>
          </cell>
        </row>
        <row r="144">
          <cell r="F144">
            <v>14721690</v>
          </cell>
        </row>
      </sheetData>
      <sheetData sheetId="8">
        <row r="6">
          <cell r="F6">
            <v>0</v>
          </cell>
        </row>
        <row r="7">
          <cell r="F7">
            <v>0</v>
          </cell>
        </row>
        <row r="10">
          <cell r="F10">
            <v>59714000</v>
          </cell>
        </row>
        <row r="14">
          <cell r="F14">
            <v>2120000</v>
          </cell>
        </row>
        <row r="15">
          <cell r="F15">
            <v>0</v>
          </cell>
        </row>
        <row r="16">
          <cell r="F16">
            <v>14877000</v>
          </cell>
        </row>
        <row r="17">
          <cell r="F17">
            <v>30000</v>
          </cell>
        </row>
        <row r="18">
          <cell r="F18">
            <v>510000</v>
          </cell>
        </row>
        <row r="21">
          <cell r="F21">
            <v>0</v>
          </cell>
        </row>
        <row r="22">
          <cell r="F22">
            <v>10000</v>
          </cell>
        </row>
        <row r="23">
          <cell r="F23">
            <v>0</v>
          </cell>
        </row>
        <row r="26">
          <cell r="F26">
            <v>0</v>
          </cell>
        </row>
        <row r="29">
          <cell r="F29">
            <v>53353000</v>
          </cell>
        </row>
        <row r="37">
          <cell r="F37">
            <v>7603000</v>
          </cell>
        </row>
        <row r="60">
          <cell r="F60">
            <v>7371000</v>
          </cell>
        </row>
        <row r="78">
          <cell r="F78">
            <v>274000</v>
          </cell>
        </row>
        <row r="79">
          <cell r="F79">
            <v>597000</v>
          </cell>
        </row>
        <row r="84">
          <cell r="F84">
            <v>2526000</v>
          </cell>
        </row>
        <row r="87">
          <cell r="F87">
            <v>0</v>
          </cell>
        </row>
        <row r="90">
          <cell r="F90">
            <v>0</v>
          </cell>
        </row>
        <row r="96">
          <cell r="F96">
            <v>2907000</v>
          </cell>
        </row>
        <row r="100">
          <cell r="F100">
            <v>0</v>
          </cell>
        </row>
        <row r="106">
          <cell r="F106">
            <v>0</v>
          </cell>
        </row>
        <row r="109">
          <cell r="F109">
            <v>0</v>
          </cell>
        </row>
        <row r="110">
          <cell r="F110">
            <v>510000</v>
          </cell>
        </row>
        <row r="111">
          <cell r="F111">
            <v>0</v>
          </cell>
        </row>
        <row r="116">
          <cell r="F116">
            <v>0</v>
          </cell>
        </row>
        <row r="121">
          <cell r="F121">
            <v>1992000</v>
          </cell>
        </row>
        <row r="124">
          <cell r="F124">
            <v>0</v>
          </cell>
        </row>
        <row r="125">
          <cell r="F125">
            <v>6200000</v>
          </cell>
        </row>
        <row r="130">
          <cell r="F130">
            <v>0</v>
          </cell>
        </row>
        <row r="133">
          <cell r="F133">
            <v>0</v>
          </cell>
        </row>
        <row r="141">
          <cell r="F141">
            <v>597000</v>
          </cell>
        </row>
        <row r="144">
          <cell r="F144">
            <v>9303979</v>
          </cell>
        </row>
      </sheetData>
      <sheetData sheetId="9">
        <row r="4">
          <cell r="A4" t="str">
            <v>（自）平成２５年４月１日   （至）平成２６年３月３１日</v>
          </cell>
        </row>
      </sheetData>
      <sheetData sheetId="10"/>
      <sheetData sheetId="11">
        <row r="8">
          <cell r="D8">
            <v>0</v>
          </cell>
        </row>
        <row r="9">
          <cell r="D9">
            <v>0</v>
          </cell>
        </row>
        <row r="12">
          <cell r="D12">
            <v>178241930</v>
          </cell>
        </row>
        <row r="16">
          <cell r="D16">
            <v>5357810</v>
          </cell>
        </row>
        <row r="17">
          <cell r="D17">
            <v>0</v>
          </cell>
        </row>
        <row r="18">
          <cell r="D18">
            <v>42763896</v>
          </cell>
        </row>
        <row r="19">
          <cell r="D19">
            <v>328580</v>
          </cell>
        </row>
        <row r="20">
          <cell r="D20">
            <v>3225868</v>
          </cell>
        </row>
        <row r="23">
          <cell r="D23">
            <v>1170676</v>
          </cell>
        </row>
        <row r="24">
          <cell r="D24">
            <v>13901</v>
          </cell>
        </row>
        <row r="25">
          <cell r="D25">
            <v>0</v>
          </cell>
        </row>
        <row r="28">
          <cell r="D28">
            <v>597000</v>
          </cell>
        </row>
        <row r="31">
          <cell r="D31">
            <v>175023617</v>
          </cell>
        </row>
        <row r="39">
          <cell r="D39">
            <v>20505699</v>
          </cell>
        </row>
        <row r="62">
          <cell r="D62">
            <v>23596191</v>
          </cell>
        </row>
        <row r="80">
          <cell r="D80">
            <v>1444672</v>
          </cell>
        </row>
        <row r="81">
          <cell r="D81">
            <v>597000</v>
          </cell>
        </row>
        <row r="86">
          <cell r="D86">
            <v>2526000</v>
          </cell>
        </row>
        <row r="89">
          <cell r="D89">
            <v>0</v>
          </cell>
        </row>
        <row r="92">
          <cell r="D92">
            <v>0</v>
          </cell>
        </row>
        <row r="98">
          <cell r="D98">
            <v>3223122</v>
          </cell>
        </row>
        <row r="102">
          <cell r="D102">
            <v>0</v>
          </cell>
        </row>
        <row r="108">
          <cell r="D108">
            <v>0</v>
          </cell>
        </row>
        <row r="111">
          <cell r="D111">
            <v>0</v>
          </cell>
        </row>
        <row r="112">
          <cell r="D112">
            <v>2550000</v>
          </cell>
        </row>
        <row r="113">
          <cell r="D113">
            <v>0</v>
          </cell>
        </row>
        <row r="118">
          <cell r="D118">
            <v>0</v>
          </cell>
        </row>
        <row r="123">
          <cell r="D123">
            <v>6000000</v>
          </cell>
        </row>
        <row r="126">
          <cell r="D126">
            <v>0</v>
          </cell>
        </row>
        <row r="127">
          <cell r="D127">
            <v>6200000</v>
          </cell>
        </row>
        <row r="132">
          <cell r="D132">
            <v>0</v>
          </cell>
        </row>
        <row r="135">
          <cell r="D135">
            <v>0</v>
          </cell>
        </row>
        <row r="145">
          <cell r="D145">
            <v>30228756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Normal="100" workbookViewId="0">
      <selection activeCell="A5" sqref="A5"/>
    </sheetView>
  </sheetViews>
  <sheetFormatPr defaultRowHeight="13.5"/>
  <cols>
    <col min="1" max="2" width="5.625" customWidth="1"/>
    <col min="3" max="3" width="50.625" customWidth="1"/>
    <col min="4" max="7" width="16.625" customWidth="1"/>
    <col min="8" max="8" width="10.625" customWidth="1"/>
    <col min="9" max="10" width="4.125" customWidth="1"/>
    <col min="11" max="11" width="43.375" customWidth="1"/>
    <col min="12" max="15" width="15.625" customWidth="1"/>
  </cols>
  <sheetData>
    <row r="1" spans="1:15">
      <c r="G1" s="62" t="s">
        <v>70</v>
      </c>
    </row>
    <row r="2" spans="1:15" ht="17.25">
      <c r="A2" s="61" t="s">
        <v>69</v>
      </c>
      <c r="B2" s="61"/>
      <c r="C2" s="61"/>
      <c r="D2" s="61"/>
      <c r="E2" s="61"/>
      <c r="F2" s="61"/>
      <c r="G2" s="61"/>
    </row>
    <row r="3" spans="1:15" ht="14.25" customHeight="1">
      <c r="A3" s="19"/>
      <c r="B3" s="19"/>
      <c r="C3" s="19"/>
      <c r="D3" s="19"/>
      <c r="E3" s="19"/>
      <c r="F3" s="19"/>
    </row>
    <row r="4" spans="1:15">
      <c r="A4" s="60" t="str">
        <f>[1]事業内訳表!A4</f>
        <v>（自）平成２５年４月１日   （至）平成２６年３月３１日</v>
      </c>
      <c r="B4" s="60"/>
      <c r="C4" s="60"/>
      <c r="D4" s="60"/>
      <c r="E4" s="60"/>
      <c r="F4" s="60"/>
      <c r="G4" s="60"/>
    </row>
    <row r="5" spans="1:15">
      <c r="A5" s="19"/>
      <c r="B5" s="19"/>
      <c r="C5" s="19"/>
      <c r="D5" s="19"/>
      <c r="E5" s="19"/>
      <c r="F5" s="19"/>
      <c r="G5" s="19"/>
      <c r="I5" s="58"/>
      <c r="J5" s="58"/>
      <c r="K5" s="58" t="s">
        <v>68</v>
      </c>
      <c r="L5" s="58"/>
      <c r="M5" s="58"/>
      <c r="N5" s="58"/>
      <c r="O5" s="58"/>
    </row>
    <row r="6" spans="1:15" ht="15" customHeight="1">
      <c r="A6" s="19" t="s">
        <v>67</v>
      </c>
      <c r="B6" s="19"/>
      <c r="C6" s="19"/>
      <c r="D6" s="19"/>
      <c r="E6" s="19"/>
      <c r="F6" s="19"/>
      <c r="G6" s="59" t="s">
        <v>66</v>
      </c>
      <c r="I6" s="58"/>
      <c r="J6" s="58"/>
      <c r="K6" s="58"/>
      <c r="L6" s="58"/>
      <c r="M6" s="58"/>
      <c r="N6" s="58"/>
      <c r="O6" s="58"/>
    </row>
    <row r="7" spans="1:15" ht="25.5" customHeight="1">
      <c r="A7" s="57" t="s">
        <v>61</v>
      </c>
      <c r="B7" s="56"/>
      <c r="C7" s="56"/>
      <c r="D7" s="55" t="s">
        <v>65</v>
      </c>
      <c r="E7" s="55" t="s">
        <v>64</v>
      </c>
      <c r="F7" s="55" t="s">
        <v>63</v>
      </c>
      <c r="G7" s="55" t="s">
        <v>62</v>
      </c>
      <c r="I7" s="54" t="s">
        <v>61</v>
      </c>
      <c r="J7" s="53"/>
      <c r="K7" s="53"/>
      <c r="L7" s="52" t="s">
        <v>60</v>
      </c>
      <c r="M7" s="52" t="s">
        <v>59</v>
      </c>
      <c r="N7" s="51" t="s">
        <v>58</v>
      </c>
      <c r="O7" s="50" t="s">
        <v>57</v>
      </c>
    </row>
    <row r="8" spans="1:15" ht="15.75" customHeight="1">
      <c r="A8" s="47" t="s">
        <v>56</v>
      </c>
      <c r="B8" s="47" t="s">
        <v>55</v>
      </c>
      <c r="C8" s="49" t="s">
        <v>54</v>
      </c>
      <c r="D8" s="44">
        <f>L8</f>
        <v>0</v>
      </c>
      <c r="E8" s="43">
        <f>[1]資金内訳表!D8</f>
        <v>0</v>
      </c>
      <c r="F8" s="43">
        <f>D8-E8</f>
        <v>0</v>
      </c>
      <c r="G8" s="42"/>
      <c r="I8" s="46" t="s">
        <v>56</v>
      </c>
      <c r="J8" s="46" t="s">
        <v>55</v>
      </c>
      <c r="K8" s="48" t="s">
        <v>54</v>
      </c>
      <c r="L8" s="40">
        <f>SUM(M8:O8)</f>
        <v>0</v>
      </c>
      <c r="M8" s="39">
        <f>[1]本部補正!F6</f>
        <v>0</v>
      </c>
      <c r="N8" s="38">
        <f>[1]共栄補正!F6</f>
        <v>0</v>
      </c>
      <c r="O8" s="14">
        <f>[1]みのり補正!F6</f>
        <v>0</v>
      </c>
    </row>
    <row r="9" spans="1:15" ht="15.75" customHeight="1">
      <c r="A9" s="37"/>
      <c r="B9" s="37"/>
      <c r="C9" s="45" t="s">
        <v>53</v>
      </c>
      <c r="D9" s="44">
        <f>L9</f>
        <v>0</v>
      </c>
      <c r="E9" s="43">
        <f>[1]資金内訳表!D9</f>
        <v>0</v>
      </c>
      <c r="F9" s="43">
        <f>D9-E9</f>
        <v>0</v>
      </c>
      <c r="G9" s="42"/>
      <c r="I9" s="35"/>
      <c r="J9" s="35"/>
      <c r="K9" s="41" t="s">
        <v>53</v>
      </c>
      <c r="L9" s="40">
        <f>SUM(M9:O9)</f>
        <v>0</v>
      </c>
      <c r="M9" s="39">
        <f>[1]本部補正!F7</f>
        <v>0</v>
      </c>
      <c r="N9" s="38">
        <f>[1]共栄補正!F7</f>
        <v>0</v>
      </c>
      <c r="O9" s="14">
        <f>[1]みのり補正!F7</f>
        <v>0</v>
      </c>
    </row>
    <row r="10" spans="1:15" ht="15.75" customHeight="1">
      <c r="A10" s="37"/>
      <c r="B10" s="37"/>
      <c r="C10" s="45" t="s">
        <v>52</v>
      </c>
      <c r="D10" s="44">
        <f>L10</f>
        <v>178242000</v>
      </c>
      <c r="E10" s="43">
        <f>[1]資金内訳表!D12</f>
        <v>178241930</v>
      </c>
      <c r="F10" s="43">
        <f>D10-E10</f>
        <v>70</v>
      </c>
      <c r="G10" s="42"/>
      <c r="I10" s="35"/>
      <c r="J10" s="35"/>
      <c r="K10" s="41" t="s">
        <v>52</v>
      </c>
      <c r="L10" s="40">
        <f>SUM(M10:O10)</f>
        <v>178242000</v>
      </c>
      <c r="M10" s="39">
        <f>[1]本部補正!F10</f>
        <v>0</v>
      </c>
      <c r="N10" s="38">
        <f>[1]共栄補正!F10</f>
        <v>118528000</v>
      </c>
      <c r="O10" s="14">
        <f>[1]みのり補正!F10</f>
        <v>59714000</v>
      </c>
    </row>
    <row r="11" spans="1:15" ht="15.75" customHeight="1">
      <c r="A11" s="37"/>
      <c r="B11" s="37"/>
      <c r="C11" s="45" t="s">
        <v>51</v>
      </c>
      <c r="D11" s="44">
        <f>L11</f>
        <v>5317000</v>
      </c>
      <c r="E11" s="43">
        <f>[1]資金内訳表!D16</f>
        <v>5357810</v>
      </c>
      <c r="F11" s="43">
        <f>D11-E11</f>
        <v>-40810</v>
      </c>
      <c r="G11" s="42"/>
      <c r="I11" s="35"/>
      <c r="J11" s="35"/>
      <c r="K11" s="41" t="s">
        <v>51</v>
      </c>
      <c r="L11" s="40">
        <f>SUM(M11:O11)</f>
        <v>5317000</v>
      </c>
      <c r="M11" s="39">
        <f>[1]本部補正!F14</f>
        <v>0</v>
      </c>
      <c r="N11" s="38">
        <f>[1]共栄補正!F14</f>
        <v>3197000</v>
      </c>
      <c r="O11" s="14">
        <f>[1]みのり補正!F14</f>
        <v>2120000</v>
      </c>
    </row>
    <row r="12" spans="1:15" ht="15.75" customHeight="1">
      <c r="A12" s="37"/>
      <c r="B12" s="37"/>
      <c r="C12" s="45" t="s">
        <v>50</v>
      </c>
      <c r="D12" s="44">
        <f>L12</f>
        <v>0</v>
      </c>
      <c r="E12" s="43">
        <f>[1]資金内訳表!D17</f>
        <v>0</v>
      </c>
      <c r="F12" s="43">
        <f>D12-E12</f>
        <v>0</v>
      </c>
      <c r="G12" s="42"/>
      <c r="I12" s="35"/>
      <c r="J12" s="35"/>
      <c r="K12" s="41" t="s">
        <v>50</v>
      </c>
      <c r="L12" s="40">
        <f>SUM(M12:O12)</f>
        <v>0</v>
      </c>
      <c r="M12" s="39">
        <f>[1]本部補正!F15</f>
        <v>0</v>
      </c>
      <c r="N12" s="38">
        <f>[1]共栄補正!F15</f>
        <v>0</v>
      </c>
      <c r="O12" s="14">
        <f>[1]みのり補正!F15</f>
        <v>0</v>
      </c>
    </row>
    <row r="13" spans="1:15" ht="15.75" customHeight="1">
      <c r="A13" s="37"/>
      <c r="B13" s="37"/>
      <c r="C13" s="45" t="s">
        <v>49</v>
      </c>
      <c r="D13" s="44">
        <f>L13</f>
        <v>42693000</v>
      </c>
      <c r="E13" s="43">
        <f>[1]資金内訳表!D18</f>
        <v>42763896</v>
      </c>
      <c r="F13" s="43">
        <f>D13-E13</f>
        <v>-70896</v>
      </c>
      <c r="G13" s="42"/>
      <c r="I13" s="35"/>
      <c r="J13" s="35"/>
      <c r="K13" s="41" t="s">
        <v>49</v>
      </c>
      <c r="L13" s="40">
        <f>SUM(M13:O13)</f>
        <v>42693000</v>
      </c>
      <c r="M13" s="39">
        <f>[1]本部補正!F16</f>
        <v>500000</v>
      </c>
      <c r="N13" s="38">
        <f>[1]共栄補正!F16</f>
        <v>27316000</v>
      </c>
      <c r="O13" s="14">
        <f>[1]みのり補正!F16</f>
        <v>14877000</v>
      </c>
    </row>
    <row r="14" spans="1:15" ht="15.75" customHeight="1">
      <c r="A14" s="37"/>
      <c r="B14" s="37"/>
      <c r="C14" s="45" t="s">
        <v>48</v>
      </c>
      <c r="D14" s="44">
        <f>L14</f>
        <v>130000</v>
      </c>
      <c r="E14" s="43">
        <f>[1]資金内訳表!D19</f>
        <v>328580</v>
      </c>
      <c r="F14" s="43">
        <f>D14-E14</f>
        <v>-198580</v>
      </c>
      <c r="G14" s="42"/>
      <c r="I14" s="35"/>
      <c r="J14" s="35"/>
      <c r="K14" s="41" t="s">
        <v>48</v>
      </c>
      <c r="L14" s="40">
        <f>SUM(M14:O14)</f>
        <v>130000</v>
      </c>
      <c r="M14" s="39">
        <f>[1]本部補正!F17</f>
        <v>0</v>
      </c>
      <c r="N14" s="38">
        <f>[1]共栄補正!F17</f>
        <v>100000</v>
      </c>
      <c r="O14" s="14">
        <f>[1]みのり補正!F17</f>
        <v>30000</v>
      </c>
    </row>
    <row r="15" spans="1:15" ht="15.75" customHeight="1">
      <c r="A15" s="37"/>
      <c r="B15" s="37"/>
      <c r="C15" s="45" t="s">
        <v>47</v>
      </c>
      <c r="D15" s="44">
        <f>L15</f>
        <v>3228000</v>
      </c>
      <c r="E15" s="43">
        <f>[1]資金内訳表!D20</f>
        <v>3225868</v>
      </c>
      <c r="F15" s="43">
        <f>D15-E15</f>
        <v>2132</v>
      </c>
      <c r="G15" s="42"/>
      <c r="I15" s="35"/>
      <c r="J15" s="35"/>
      <c r="K15" s="41" t="s">
        <v>47</v>
      </c>
      <c r="L15" s="40">
        <f>SUM(M15:O15)</f>
        <v>3228000</v>
      </c>
      <c r="M15" s="39">
        <f>[1]本部補正!F18</f>
        <v>10000</v>
      </c>
      <c r="N15" s="38">
        <f>[1]共栄補正!F18</f>
        <v>2708000</v>
      </c>
      <c r="O15" s="14">
        <f>[1]みのり補正!F18</f>
        <v>510000</v>
      </c>
    </row>
    <row r="16" spans="1:15" ht="15.75" customHeight="1">
      <c r="A16" s="37"/>
      <c r="B16" s="37"/>
      <c r="C16" s="45" t="s">
        <v>46</v>
      </c>
      <c r="D16" s="44">
        <f>L16</f>
        <v>1171000</v>
      </c>
      <c r="E16" s="43">
        <f>[1]資金内訳表!D23</f>
        <v>1170676</v>
      </c>
      <c r="F16" s="43">
        <f>D16-E16</f>
        <v>324</v>
      </c>
      <c r="G16" s="42"/>
      <c r="I16" s="35"/>
      <c r="J16" s="35"/>
      <c r="K16" s="41" t="s">
        <v>46</v>
      </c>
      <c r="L16" s="40">
        <f>SUM(M16:O16)</f>
        <v>1171000</v>
      </c>
      <c r="M16" s="39">
        <f>[1]本部補正!F21</f>
        <v>0</v>
      </c>
      <c r="N16" s="38">
        <f>[1]共栄補正!F21</f>
        <v>1171000</v>
      </c>
      <c r="O16" s="14">
        <f>[1]みのり補正!F21</f>
        <v>0</v>
      </c>
    </row>
    <row r="17" spans="1:15" ht="15.75" customHeight="1">
      <c r="A17" s="37"/>
      <c r="B17" s="37"/>
      <c r="C17" s="45" t="s">
        <v>45</v>
      </c>
      <c r="D17" s="44">
        <f>L17</f>
        <v>27000</v>
      </c>
      <c r="E17" s="43">
        <f>[1]資金内訳表!D24</f>
        <v>13901</v>
      </c>
      <c r="F17" s="43">
        <f>D17-E17</f>
        <v>13099</v>
      </c>
      <c r="G17" s="42"/>
      <c r="I17" s="35"/>
      <c r="J17" s="35"/>
      <c r="K17" s="41" t="s">
        <v>45</v>
      </c>
      <c r="L17" s="40">
        <f>SUM(M17:O17)</f>
        <v>27000</v>
      </c>
      <c r="M17" s="39">
        <f>[1]本部補正!F22</f>
        <v>2000</v>
      </c>
      <c r="N17" s="38">
        <f>[1]共栄補正!F22</f>
        <v>15000</v>
      </c>
      <c r="O17" s="14">
        <f>[1]みのり補正!F22</f>
        <v>10000</v>
      </c>
    </row>
    <row r="18" spans="1:15" ht="15.75" customHeight="1">
      <c r="A18" s="37"/>
      <c r="B18" s="37"/>
      <c r="C18" s="45" t="s">
        <v>44</v>
      </c>
      <c r="D18" s="44">
        <f>L18</f>
        <v>0</v>
      </c>
      <c r="E18" s="43">
        <f>[1]資金内訳表!D25</f>
        <v>0</v>
      </c>
      <c r="F18" s="43">
        <f>D18-E18</f>
        <v>0</v>
      </c>
      <c r="G18" s="42"/>
      <c r="I18" s="35"/>
      <c r="J18" s="35"/>
      <c r="K18" s="41" t="s">
        <v>44</v>
      </c>
      <c r="L18" s="40">
        <f>SUM(M18:O18)</f>
        <v>0</v>
      </c>
      <c r="M18" s="39">
        <f>[1]本部補正!F23</f>
        <v>0</v>
      </c>
      <c r="N18" s="38">
        <f>[1]共栄補正!F23</f>
        <v>0</v>
      </c>
      <c r="O18" s="14">
        <f>[1]みのり補正!F23</f>
        <v>0</v>
      </c>
    </row>
    <row r="19" spans="1:15" ht="15.75" customHeight="1">
      <c r="A19" s="37"/>
      <c r="B19" s="37"/>
      <c r="C19" s="45" t="s">
        <v>43</v>
      </c>
      <c r="D19" s="44">
        <f>L19</f>
        <v>597000</v>
      </c>
      <c r="E19" s="43">
        <f>[1]資金内訳表!D28</f>
        <v>597000</v>
      </c>
      <c r="F19" s="43">
        <f>D19-E19</f>
        <v>0</v>
      </c>
      <c r="G19" s="42"/>
      <c r="I19" s="35"/>
      <c r="J19" s="35"/>
      <c r="K19" s="41" t="s">
        <v>43</v>
      </c>
      <c r="L19" s="40">
        <f>SUM(M19:O19)</f>
        <v>597000</v>
      </c>
      <c r="M19" s="39">
        <f>[1]本部補正!F26</f>
        <v>597000</v>
      </c>
      <c r="N19" s="38">
        <f>[1]共栄補正!F26</f>
        <v>0</v>
      </c>
      <c r="O19" s="14">
        <f>[1]みのり補正!F26</f>
        <v>0</v>
      </c>
    </row>
    <row r="20" spans="1:15" ht="21" customHeight="1">
      <c r="A20" s="37"/>
      <c r="B20" s="33"/>
      <c r="C20" s="36" t="s">
        <v>42</v>
      </c>
      <c r="D20" s="32">
        <f>SUM(D8:D19)</f>
        <v>231405000</v>
      </c>
      <c r="E20" s="9">
        <f>SUM(E8:E19)</f>
        <v>231699661</v>
      </c>
      <c r="F20" s="9">
        <f>D20-E20</f>
        <v>-294661</v>
      </c>
      <c r="G20" s="8"/>
      <c r="I20" s="35"/>
      <c r="J20" s="31"/>
      <c r="K20" s="34" t="s">
        <v>42</v>
      </c>
      <c r="L20" s="30">
        <f>SUM(L8:L19)</f>
        <v>231405000</v>
      </c>
      <c r="M20" s="4">
        <f>SUM(M8:M19)</f>
        <v>1109000</v>
      </c>
      <c r="N20" s="3">
        <f>SUM(N8:N19)</f>
        <v>153035000</v>
      </c>
      <c r="O20" s="13">
        <f>SUM(O8:O19)</f>
        <v>77261000</v>
      </c>
    </row>
    <row r="21" spans="1:15" ht="15.75" customHeight="1">
      <c r="A21" s="37"/>
      <c r="B21" s="47" t="s">
        <v>40</v>
      </c>
      <c r="C21" s="45" t="s">
        <v>41</v>
      </c>
      <c r="D21" s="44">
        <f>L21</f>
        <v>175729000</v>
      </c>
      <c r="E21" s="43">
        <f>[1]資金内訳表!D31</f>
        <v>175023617</v>
      </c>
      <c r="F21" s="43">
        <f>D21-E21</f>
        <v>705383</v>
      </c>
      <c r="G21" s="42"/>
      <c r="I21" s="35"/>
      <c r="J21" s="46" t="s">
        <v>40</v>
      </c>
      <c r="K21" s="41" t="s">
        <v>39</v>
      </c>
      <c r="L21" s="40">
        <f>SUM(M21:O21)</f>
        <v>175729000</v>
      </c>
      <c r="M21" s="39">
        <f>[1]本部補正!F29</f>
        <v>0</v>
      </c>
      <c r="N21" s="38">
        <f>[1]共栄補正!F29</f>
        <v>122376000</v>
      </c>
      <c r="O21" s="14">
        <f>[1]みのり補正!F29</f>
        <v>53353000</v>
      </c>
    </row>
    <row r="22" spans="1:15" ht="15.75" customHeight="1">
      <c r="A22" s="37"/>
      <c r="B22" s="37"/>
      <c r="C22" s="45" t="s">
        <v>38</v>
      </c>
      <c r="D22" s="44">
        <f>L22</f>
        <v>19865000</v>
      </c>
      <c r="E22" s="43">
        <f>[1]資金内訳表!D39</f>
        <v>20505699</v>
      </c>
      <c r="F22" s="43">
        <f>D22-E22</f>
        <v>-640699</v>
      </c>
      <c r="G22" s="42"/>
      <c r="I22" s="35"/>
      <c r="J22" s="35"/>
      <c r="K22" s="41" t="s">
        <v>38</v>
      </c>
      <c r="L22" s="40">
        <f>SUM(M22:O22)</f>
        <v>19865000</v>
      </c>
      <c r="M22" s="39">
        <f>[1]本部補正!F37</f>
        <v>1109000</v>
      </c>
      <c r="N22" s="38">
        <f>[1]共栄補正!F37</f>
        <v>11153000</v>
      </c>
      <c r="O22" s="14">
        <f>[1]みのり補正!F37</f>
        <v>7603000</v>
      </c>
    </row>
    <row r="23" spans="1:15" ht="15.75" customHeight="1">
      <c r="A23" s="37"/>
      <c r="B23" s="37"/>
      <c r="C23" s="45" t="s">
        <v>37</v>
      </c>
      <c r="D23" s="44">
        <f>L23</f>
        <v>23520000</v>
      </c>
      <c r="E23" s="43">
        <f>[1]資金内訳表!D62</f>
        <v>23596191</v>
      </c>
      <c r="F23" s="43">
        <f>D23-E23</f>
        <v>-76191</v>
      </c>
      <c r="G23" s="42"/>
      <c r="I23" s="35"/>
      <c r="J23" s="35"/>
      <c r="K23" s="41" t="s">
        <v>37</v>
      </c>
      <c r="L23" s="40">
        <f>SUM(M23:O23)</f>
        <v>23520000</v>
      </c>
      <c r="M23" s="39">
        <f>[1]本部補正!F60</f>
        <v>0</v>
      </c>
      <c r="N23" s="38">
        <f>[1]共栄補正!F60</f>
        <v>16149000</v>
      </c>
      <c r="O23" s="14">
        <f>[1]みのり補正!F60</f>
        <v>7371000</v>
      </c>
    </row>
    <row r="24" spans="1:15" ht="15.75" customHeight="1">
      <c r="A24" s="37"/>
      <c r="B24" s="37"/>
      <c r="C24" s="45" t="s">
        <v>36</v>
      </c>
      <c r="D24" s="44">
        <f>L24</f>
        <v>1445000</v>
      </c>
      <c r="E24" s="43">
        <f>[1]資金内訳表!D80</f>
        <v>1444672</v>
      </c>
      <c r="F24" s="43">
        <f>D24-E24</f>
        <v>328</v>
      </c>
      <c r="G24" s="42"/>
      <c r="I24" s="35"/>
      <c r="J24" s="35"/>
      <c r="K24" s="41" t="s">
        <v>36</v>
      </c>
      <c r="L24" s="40">
        <f>SUM(M24:O24)</f>
        <v>1445000</v>
      </c>
      <c r="M24" s="39">
        <f>[1]本部補正!F78</f>
        <v>0</v>
      </c>
      <c r="N24" s="38">
        <f>[1]共栄補正!F78</f>
        <v>1171000</v>
      </c>
      <c r="O24" s="14">
        <f>[1]みのり補正!F78</f>
        <v>274000</v>
      </c>
    </row>
    <row r="25" spans="1:15" ht="15.75" customHeight="1">
      <c r="A25" s="37"/>
      <c r="B25" s="37"/>
      <c r="C25" s="45" t="s">
        <v>35</v>
      </c>
      <c r="D25" s="44">
        <f>L25</f>
        <v>597000</v>
      </c>
      <c r="E25" s="43">
        <f>[1]資金内訳表!D81</f>
        <v>597000</v>
      </c>
      <c r="F25" s="43">
        <f>D25-E25</f>
        <v>0</v>
      </c>
      <c r="G25" s="42"/>
      <c r="I25" s="35"/>
      <c r="J25" s="35"/>
      <c r="K25" s="41" t="s">
        <v>35</v>
      </c>
      <c r="L25" s="40">
        <f>SUM(M25:O25)</f>
        <v>597000</v>
      </c>
      <c r="M25" s="39">
        <f>[1]本部補正!F79</f>
        <v>0</v>
      </c>
      <c r="N25" s="38">
        <f>[1]共栄補正!F79</f>
        <v>0</v>
      </c>
      <c r="O25" s="14">
        <f>[1]みのり補正!F79</f>
        <v>597000</v>
      </c>
    </row>
    <row r="26" spans="1:15" ht="21" customHeight="1">
      <c r="A26" s="37"/>
      <c r="B26" s="33"/>
      <c r="C26" s="36" t="s">
        <v>34</v>
      </c>
      <c r="D26" s="32">
        <f>SUM(D21:D25)</f>
        <v>221156000</v>
      </c>
      <c r="E26" s="9">
        <f>SUM(E21:E25)</f>
        <v>221167179</v>
      </c>
      <c r="F26" s="9">
        <f>D26-E26</f>
        <v>-11179</v>
      </c>
      <c r="G26" s="8"/>
      <c r="I26" s="35"/>
      <c r="J26" s="31"/>
      <c r="K26" s="34" t="s">
        <v>34</v>
      </c>
      <c r="L26" s="30">
        <f>SUM(L21:L25)</f>
        <v>221156000</v>
      </c>
      <c r="M26" s="4">
        <f>SUM(M21:M25)</f>
        <v>1109000</v>
      </c>
      <c r="N26" s="3">
        <f>SUM(N21:N25)</f>
        <v>150849000</v>
      </c>
      <c r="O26" s="13">
        <f>SUM(O21:O25)</f>
        <v>69198000</v>
      </c>
    </row>
    <row r="27" spans="1:15" ht="21" customHeight="1">
      <c r="A27" s="33"/>
      <c r="B27" s="12" t="s">
        <v>33</v>
      </c>
      <c r="C27" s="10"/>
      <c r="D27" s="9">
        <f>D20-D26</f>
        <v>10249000</v>
      </c>
      <c r="E27" s="9">
        <f>E20-E26</f>
        <v>10532482</v>
      </c>
      <c r="F27" s="9">
        <f>D27-E27</f>
        <v>-283482</v>
      </c>
      <c r="G27" s="8"/>
      <c r="I27" s="31"/>
      <c r="J27" s="7" t="s">
        <v>33</v>
      </c>
      <c r="K27" s="5"/>
      <c r="L27" s="4">
        <f>L20-L26</f>
        <v>10249000</v>
      </c>
      <c r="M27" s="4">
        <f>M20-M26</f>
        <v>0</v>
      </c>
      <c r="N27" s="3">
        <f>N20-N26</f>
        <v>2186000</v>
      </c>
      <c r="O27" s="13">
        <f>O20-O26</f>
        <v>8063000</v>
      </c>
    </row>
    <row r="28" spans="1:15" ht="15.75" customHeight="1">
      <c r="A28" s="47" t="s">
        <v>32</v>
      </c>
      <c r="B28" s="47" t="s">
        <v>31</v>
      </c>
      <c r="C28" s="49" t="s">
        <v>30</v>
      </c>
      <c r="D28" s="44">
        <f>L28</f>
        <v>2526000</v>
      </c>
      <c r="E28" s="43">
        <f>[1]資金内訳表!D86</f>
        <v>2526000</v>
      </c>
      <c r="F28" s="43">
        <f>D28-E28</f>
        <v>0</v>
      </c>
      <c r="G28" s="42"/>
      <c r="I28" s="46" t="s">
        <v>32</v>
      </c>
      <c r="J28" s="46" t="s">
        <v>31</v>
      </c>
      <c r="K28" s="48" t="s">
        <v>30</v>
      </c>
      <c r="L28" s="40">
        <f>SUM(M28:O28)</f>
        <v>2526000</v>
      </c>
      <c r="M28" s="39">
        <f>[1]本部補正!F84</f>
        <v>0</v>
      </c>
      <c r="N28" s="38">
        <f>[1]共栄補正!F84</f>
        <v>0</v>
      </c>
      <c r="O28" s="14">
        <f>[1]みのり補正!F84</f>
        <v>2526000</v>
      </c>
    </row>
    <row r="29" spans="1:15" ht="15.75" customHeight="1">
      <c r="A29" s="37"/>
      <c r="B29" s="37"/>
      <c r="C29" s="45" t="s">
        <v>29</v>
      </c>
      <c r="D29" s="44">
        <f>L29</f>
        <v>0</v>
      </c>
      <c r="E29" s="43">
        <f>[1]資金内訳表!D89</f>
        <v>0</v>
      </c>
      <c r="F29" s="43">
        <f>D29-E29</f>
        <v>0</v>
      </c>
      <c r="G29" s="42"/>
      <c r="I29" s="35"/>
      <c r="J29" s="35"/>
      <c r="K29" s="41" t="s">
        <v>29</v>
      </c>
      <c r="L29" s="40">
        <f>SUM(M29:O29)</f>
        <v>0</v>
      </c>
      <c r="M29" s="39">
        <f>[1]本部補正!F87</f>
        <v>0</v>
      </c>
      <c r="N29" s="38">
        <f>[1]共栄補正!F87</f>
        <v>0</v>
      </c>
      <c r="O29" s="14">
        <f>[1]みのり補正!F87</f>
        <v>0</v>
      </c>
    </row>
    <row r="30" spans="1:15" ht="15.75" customHeight="1">
      <c r="A30" s="37"/>
      <c r="B30" s="37"/>
      <c r="C30" s="45" t="s">
        <v>28</v>
      </c>
      <c r="D30" s="44">
        <f>L30</f>
        <v>0</v>
      </c>
      <c r="E30" s="43">
        <f>[1]資金内訳表!D92</f>
        <v>0</v>
      </c>
      <c r="F30" s="43">
        <f>D30-E30</f>
        <v>0</v>
      </c>
      <c r="G30" s="42"/>
      <c r="I30" s="35"/>
      <c r="J30" s="35"/>
      <c r="K30" s="41" t="s">
        <v>28</v>
      </c>
      <c r="L30" s="40">
        <f>SUM(M30:O30)</f>
        <v>0</v>
      </c>
      <c r="M30" s="39">
        <f>[1]本部補正!F90</f>
        <v>0</v>
      </c>
      <c r="N30" s="38">
        <f>[1]共栄補正!F90</f>
        <v>0</v>
      </c>
      <c r="O30" s="14">
        <f>[1]みのり補正!F90</f>
        <v>0</v>
      </c>
    </row>
    <row r="31" spans="1:15" ht="15.75" customHeight="1">
      <c r="A31" s="37"/>
      <c r="B31" s="37"/>
      <c r="C31" s="45"/>
      <c r="D31" s="44"/>
      <c r="E31" s="43"/>
      <c r="F31" s="43"/>
      <c r="G31" s="42"/>
      <c r="I31" s="35"/>
      <c r="J31" s="35"/>
      <c r="K31" s="41"/>
      <c r="L31" s="40"/>
      <c r="M31" s="39"/>
      <c r="N31" s="38"/>
      <c r="O31" s="14"/>
    </row>
    <row r="32" spans="1:15" ht="21" customHeight="1">
      <c r="A32" s="37"/>
      <c r="B32" s="33"/>
      <c r="C32" s="36" t="s">
        <v>27</v>
      </c>
      <c r="D32" s="32">
        <f>SUM(D28:D31)</f>
        <v>2526000</v>
      </c>
      <c r="E32" s="9">
        <f>SUM(E28:E30)</f>
        <v>2526000</v>
      </c>
      <c r="F32" s="9">
        <f>D32-E32</f>
        <v>0</v>
      </c>
      <c r="G32" s="8"/>
      <c r="I32" s="35"/>
      <c r="J32" s="31"/>
      <c r="K32" s="34" t="s">
        <v>26</v>
      </c>
      <c r="L32" s="30">
        <f>SUM(L28:L31)</f>
        <v>2526000</v>
      </c>
      <c r="M32" s="4">
        <f>SUM(M28:M31)</f>
        <v>0</v>
      </c>
      <c r="N32" s="3">
        <f>SUM(N28:N31)</f>
        <v>0</v>
      </c>
      <c r="O32" s="13">
        <f>SUM(O28:O30)</f>
        <v>2526000</v>
      </c>
    </row>
    <row r="33" spans="1:15" ht="15.75" customHeight="1">
      <c r="A33" s="37"/>
      <c r="B33" s="47" t="s">
        <v>25</v>
      </c>
      <c r="C33" s="45" t="s">
        <v>24</v>
      </c>
      <c r="D33" s="44">
        <f>L33</f>
        <v>3697000</v>
      </c>
      <c r="E33" s="43">
        <f>[1]資金内訳表!D98</f>
        <v>3223122</v>
      </c>
      <c r="F33" s="43">
        <f>D33-E33</f>
        <v>473878</v>
      </c>
      <c r="G33" s="42"/>
      <c r="I33" s="35"/>
      <c r="J33" s="46" t="s">
        <v>25</v>
      </c>
      <c r="K33" s="41" t="s">
        <v>24</v>
      </c>
      <c r="L33" s="40">
        <f>SUM(M33:O33)</f>
        <v>3697000</v>
      </c>
      <c r="M33" s="39">
        <f>[1]本部補正!F96</f>
        <v>0</v>
      </c>
      <c r="N33" s="38">
        <f>[1]共栄補正!F96</f>
        <v>790000</v>
      </c>
      <c r="O33" s="14">
        <f>[1]みのり補正!F96</f>
        <v>2907000</v>
      </c>
    </row>
    <row r="34" spans="1:15" ht="15.75" customHeight="1">
      <c r="A34" s="37"/>
      <c r="B34" s="37"/>
      <c r="C34" s="45" t="s">
        <v>23</v>
      </c>
      <c r="D34" s="44">
        <f>L34</f>
        <v>0</v>
      </c>
      <c r="E34" s="43">
        <f>[1]資金内訳表!D102</f>
        <v>0</v>
      </c>
      <c r="F34" s="43">
        <f>D34-E34</f>
        <v>0</v>
      </c>
      <c r="G34" s="42"/>
      <c r="I34" s="35"/>
      <c r="J34" s="35"/>
      <c r="K34" s="41" t="s">
        <v>23</v>
      </c>
      <c r="L34" s="40">
        <f>SUM(M34:O34)</f>
        <v>0</v>
      </c>
      <c r="M34" s="39">
        <f>[1]本部補正!F100</f>
        <v>0</v>
      </c>
      <c r="N34" s="38">
        <f>[1]共栄補正!F100</f>
        <v>0</v>
      </c>
      <c r="O34" s="14">
        <f>[1]みのり補正!F100</f>
        <v>0</v>
      </c>
    </row>
    <row r="35" spans="1:15" ht="15.75" customHeight="1">
      <c r="A35" s="37"/>
      <c r="B35" s="37"/>
      <c r="C35" s="45"/>
      <c r="D35" s="44"/>
      <c r="E35" s="43"/>
      <c r="F35" s="43"/>
      <c r="G35" s="42"/>
      <c r="I35" s="35"/>
      <c r="J35" s="35"/>
      <c r="K35" s="41"/>
      <c r="L35" s="40"/>
      <c r="M35" s="39"/>
      <c r="N35" s="38"/>
      <c r="O35" s="14"/>
    </row>
    <row r="36" spans="1:15" ht="21" customHeight="1">
      <c r="A36" s="37"/>
      <c r="B36" s="33"/>
      <c r="C36" s="36" t="s">
        <v>22</v>
      </c>
      <c r="D36" s="32">
        <f>SUM(D33:D34)</f>
        <v>3697000</v>
      </c>
      <c r="E36" s="9">
        <f>SUM(E33:E35)</f>
        <v>3223122</v>
      </c>
      <c r="F36" s="9">
        <f>D36-E36</f>
        <v>473878</v>
      </c>
      <c r="G36" s="8"/>
      <c r="I36" s="35"/>
      <c r="J36" s="31"/>
      <c r="K36" s="34" t="s">
        <v>22</v>
      </c>
      <c r="L36" s="30">
        <f>SUM(L33:L34)</f>
        <v>3697000</v>
      </c>
      <c r="M36" s="4">
        <f>SUM(M33:M34)</f>
        <v>0</v>
      </c>
      <c r="N36" s="3">
        <f>SUM(N33:N35)</f>
        <v>790000</v>
      </c>
      <c r="O36" s="13">
        <f>SUM(O33:O34)</f>
        <v>2907000</v>
      </c>
    </row>
    <row r="37" spans="1:15" ht="21" customHeight="1">
      <c r="A37" s="33"/>
      <c r="B37" s="12" t="s">
        <v>21</v>
      </c>
      <c r="C37" s="10"/>
      <c r="D37" s="32">
        <f>D32-D36</f>
        <v>-1171000</v>
      </c>
      <c r="E37" s="9">
        <f>E32-E36</f>
        <v>-697122</v>
      </c>
      <c r="F37" s="9">
        <f>D37-E37</f>
        <v>-473878</v>
      </c>
      <c r="G37" s="8"/>
      <c r="I37" s="31"/>
      <c r="J37" s="7" t="s">
        <v>21</v>
      </c>
      <c r="K37" s="5"/>
      <c r="L37" s="30">
        <f>L32-L36</f>
        <v>-1171000</v>
      </c>
      <c r="M37" s="4">
        <f>M32-M36</f>
        <v>0</v>
      </c>
      <c r="N37" s="3">
        <f>N32-N36</f>
        <v>-790000</v>
      </c>
      <c r="O37" s="13">
        <f>O32-O36</f>
        <v>-381000</v>
      </c>
    </row>
    <row r="38" spans="1:15" ht="15.75" customHeight="1">
      <c r="A38" s="47" t="s">
        <v>20</v>
      </c>
      <c r="B38" s="47" t="s">
        <v>19</v>
      </c>
      <c r="C38" s="49" t="s">
        <v>18</v>
      </c>
      <c r="D38" s="44">
        <f>L38</f>
        <v>0</v>
      </c>
      <c r="E38" s="43">
        <f>[1]資金内訳表!D108</f>
        <v>0</v>
      </c>
      <c r="F38" s="43">
        <f>D38-E38</f>
        <v>0</v>
      </c>
      <c r="G38" s="42"/>
      <c r="I38" s="46" t="s">
        <v>20</v>
      </c>
      <c r="J38" s="46" t="s">
        <v>19</v>
      </c>
      <c r="K38" s="48" t="s">
        <v>18</v>
      </c>
      <c r="L38" s="40">
        <f>SUM(M38:O38)</f>
        <v>0</v>
      </c>
      <c r="M38" s="39">
        <f>[1]本部補正!F106</f>
        <v>0</v>
      </c>
      <c r="N38" s="38">
        <f>[1]共栄補正!F106</f>
        <v>0</v>
      </c>
      <c r="O38" s="14">
        <f>[1]みのり補正!F106</f>
        <v>0</v>
      </c>
    </row>
    <row r="39" spans="1:15" ht="15.75" customHeight="1">
      <c r="A39" s="37"/>
      <c r="B39" s="37"/>
      <c r="C39" s="45" t="s">
        <v>17</v>
      </c>
      <c r="D39" s="44">
        <f>L39</f>
        <v>0</v>
      </c>
      <c r="E39" s="43">
        <f>[1]資金内訳表!D111</f>
        <v>0</v>
      </c>
      <c r="F39" s="43">
        <f>D39-E39</f>
        <v>0</v>
      </c>
      <c r="G39" s="42"/>
      <c r="I39" s="35"/>
      <c r="J39" s="35"/>
      <c r="K39" s="41" t="s">
        <v>17</v>
      </c>
      <c r="L39" s="40">
        <f>SUM(M39:O39)</f>
        <v>0</v>
      </c>
      <c r="M39" s="39">
        <f>[1]本部補正!F109</f>
        <v>0</v>
      </c>
      <c r="N39" s="38">
        <f>[1]共栄補正!F109</f>
        <v>0</v>
      </c>
      <c r="O39" s="14">
        <f>[1]みのり補正!F109</f>
        <v>0</v>
      </c>
    </row>
    <row r="40" spans="1:15" ht="15.75" customHeight="1">
      <c r="A40" s="37"/>
      <c r="B40" s="37"/>
      <c r="C40" s="45" t="s">
        <v>16</v>
      </c>
      <c r="D40" s="44">
        <f>L40</f>
        <v>2550000</v>
      </c>
      <c r="E40" s="43">
        <f>[1]資金内訳表!D112</f>
        <v>2550000</v>
      </c>
      <c r="F40" s="43">
        <f>D40-E40</f>
        <v>0</v>
      </c>
      <c r="G40" s="42"/>
      <c r="I40" s="35"/>
      <c r="J40" s="35"/>
      <c r="K40" s="41" t="s">
        <v>16</v>
      </c>
      <c r="L40" s="40">
        <f>SUM(M40:O40)</f>
        <v>2550000</v>
      </c>
      <c r="M40" s="39">
        <f>[1]本部補正!F110</f>
        <v>0</v>
      </c>
      <c r="N40" s="38">
        <f>[1]共栄補正!F110</f>
        <v>2040000</v>
      </c>
      <c r="O40" s="14">
        <f>[1]みのり補正!F110</f>
        <v>510000</v>
      </c>
    </row>
    <row r="41" spans="1:15" ht="15.75" customHeight="1">
      <c r="A41" s="37"/>
      <c r="B41" s="37"/>
      <c r="C41" s="45" t="s">
        <v>15</v>
      </c>
      <c r="D41" s="44">
        <f>L41</f>
        <v>0</v>
      </c>
      <c r="E41" s="43">
        <f>[1]資金内訳表!D113</f>
        <v>0</v>
      </c>
      <c r="F41" s="43">
        <f>D41-E41</f>
        <v>0</v>
      </c>
      <c r="G41" s="42"/>
      <c r="I41" s="35"/>
      <c r="J41" s="35"/>
      <c r="K41" s="41" t="s">
        <v>15</v>
      </c>
      <c r="L41" s="40">
        <f>SUM(M41:O41)</f>
        <v>0</v>
      </c>
      <c r="M41" s="39">
        <f>[1]本部補正!F111</f>
        <v>0</v>
      </c>
      <c r="N41" s="38">
        <f>[1]共栄補正!F111</f>
        <v>0</v>
      </c>
      <c r="O41" s="14">
        <f>[1]みのり補正!F111</f>
        <v>0</v>
      </c>
    </row>
    <row r="42" spans="1:15" ht="15.75" customHeight="1">
      <c r="A42" s="37"/>
      <c r="B42" s="37"/>
      <c r="C42" s="45" t="s">
        <v>14</v>
      </c>
      <c r="D42" s="44">
        <f>L42</f>
        <v>0</v>
      </c>
      <c r="E42" s="43">
        <f>[1]資金内訳表!D118</f>
        <v>0</v>
      </c>
      <c r="F42" s="43">
        <f>D42-E42</f>
        <v>0</v>
      </c>
      <c r="G42" s="42"/>
      <c r="I42" s="35"/>
      <c r="J42" s="35"/>
      <c r="K42" s="41" t="s">
        <v>14</v>
      </c>
      <c r="L42" s="40">
        <f>SUM(M42:O42)</f>
        <v>0</v>
      </c>
      <c r="M42" s="39">
        <f>[1]本部補正!F116</f>
        <v>0</v>
      </c>
      <c r="N42" s="38">
        <f>[1]共栄補正!F116</f>
        <v>0</v>
      </c>
      <c r="O42" s="14">
        <f>[1]みのり補正!F116</f>
        <v>0</v>
      </c>
    </row>
    <row r="43" spans="1:15" ht="21" customHeight="1">
      <c r="A43" s="37"/>
      <c r="B43" s="33"/>
      <c r="C43" s="36" t="s">
        <v>13</v>
      </c>
      <c r="D43" s="32">
        <f>SUM(D38:D42)</f>
        <v>2550000</v>
      </c>
      <c r="E43" s="9">
        <f>SUM(E38:E42)</f>
        <v>2550000</v>
      </c>
      <c r="F43" s="9">
        <f>D43-E43</f>
        <v>0</v>
      </c>
      <c r="G43" s="8"/>
      <c r="I43" s="35"/>
      <c r="J43" s="31"/>
      <c r="K43" s="34" t="s">
        <v>13</v>
      </c>
      <c r="L43" s="30">
        <f>SUM(L38:L42)</f>
        <v>2550000</v>
      </c>
      <c r="M43" s="4">
        <f>SUM(M38:M42)</f>
        <v>0</v>
      </c>
      <c r="N43" s="3">
        <f>SUM(N38:N42)</f>
        <v>2040000</v>
      </c>
      <c r="O43" s="13">
        <f>SUM(O38:O42)</f>
        <v>510000</v>
      </c>
    </row>
    <row r="44" spans="1:15" ht="15.75" customHeight="1">
      <c r="A44" s="37"/>
      <c r="B44" s="47" t="s">
        <v>12</v>
      </c>
      <c r="C44" s="45" t="s">
        <v>11</v>
      </c>
      <c r="D44" s="44">
        <f>L44</f>
        <v>6000000</v>
      </c>
      <c r="E44" s="43">
        <f>[1]資金内訳表!D123</f>
        <v>6000000</v>
      </c>
      <c r="F44" s="43">
        <f>D44-E44</f>
        <v>0</v>
      </c>
      <c r="G44" s="42"/>
      <c r="I44" s="35"/>
      <c r="J44" s="46" t="s">
        <v>12</v>
      </c>
      <c r="K44" s="41" t="s">
        <v>11</v>
      </c>
      <c r="L44" s="40">
        <f>SUM(M44:O44)</f>
        <v>6000000</v>
      </c>
      <c r="M44" s="39">
        <f>[1]本部補正!F121</f>
        <v>0</v>
      </c>
      <c r="N44" s="38">
        <f>[1]共栄補正!F121</f>
        <v>4008000</v>
      </c>
      <c r="O44" s="14">
        <f>[1]みのり補正!F121</f>
        <v>1992000</v>
      </c>
    </row>
    <row r="45" spans="1:15" ht="15.75" customHeight="1">
      <c r="A45" s="37"/>
      <c r="B45" s="37"/>
      <c r="C45" s="45" t="s">
        <v>10</v>
      </c>
      <c r="D45" s="44">
        <f>L45</f>
        <v>0</v>
      </c>
      <c r="E45" s="43">
        <f>[1]資金内訳表!D126</f>
        <v>0</v>
      </c>
      <c r="F45" s="43">
        <f>D45-E45</f>
        <v>0</v>
      </c>
      <c r="G45" s="42"/>
      <c r="I45" s="35"/>
      <c r="J45" s="35"/>
      <c r="K45" s="41" t="s">
        <v>10</v>
      </c>
      <c r="L45" s="40">
        <f>SUM(M45:O45)</f>
        <v>0</v>
      </c>
      <c r="M45" s="39">
        <f>[1]本部補正!F124</f>
        <v>0</v>
      </c>
      <c r="N45" s="38">
        <f>[1]共栄補正!F124</f>
        <v>0</v>
      </c>
      <c r="O45" s="14">
        <f>[1]みのり補正!F124</f>
        <v>0</v>
      </c>
    </row>
    <row r="46" spans="1:15" ht="15.75" customHeight="1">
      <c r="A46" s="37"/>
      <c r="B46" s="37"/>
      <c r="C46" s="45" t="s">
        <v>9</v>
      </c>
      <c r="D46" s="44">
        <f>L46</f>
        <v>6200000</v>
      </c>
      <c r="E46" s="43">
        <f>[1]資金内訳表!D127</f>
        <v>6200000</v>
      </c>
      <c r="F46" s="43">
        <f>D46-E46</f>
        <v>0</v>
      </c>
      <c r="G46" s="42"/>
      <c r="I46" s="35"/>
      <c r="J46" s="35"/>
      <c r="K46" s="41" t="s">
        <v>9</v>
      </c>
      <c r="L46" s="40">
        <f>SUM(M46:O46)</f>
        <v>6200000</v>
      </c>
      <c r="M46" s="39">
        <f>[1]本部補正!F125</f>
        <v>0</v>
      </c>
      <c r="N46" s="38">
        <f>[1]共栄補正!F125</f>
        <v>0</v>
      </c>
      <c r="O46" s="14">
        <f>[1]みのり補正!F125</f>
        <v>6200000</v>
      </c>
    </row>
    <row r="47" spans="1:15" ht="15.75" customHeight="1">
      <c r="A47" s="37"/>
      <c r="B47" s="37"/>
      <c r="C47" s="45" t="s">
        <v>8</v>
      </c>
      <c r="D47" s="44">
        <f>L47</f>
        <v>0</v>
      </c>
      <c r="E47" s="43">
        <f>[1]資金内訳表!D132</f>
        <v>0</v>
      </c>
      <c r="F47" s="43">
        <f>D47-E47</f>
        <v>0</v>
      </c>
      <c r="G47" s="42"/>
      <c r="I47" s="35"/>
      <c r="J47" s="35"/>
      <c r="K47" s="41" t="s">
        <v>8</v>
      </c>
      <c r="L47" s="40">
        <f>SUM(M47:O47)</f>
        <v>0</v>
      </c>
      <c r="M47" s="39">
        <f>[1]本部補正!F130</f>
        <v>0</v>
      </c>
      <c r="N47" s="38">
        <f>[1]共栄補正!F130</f>
        <v>0</v>
      </c>
      <c r="O47" s="14">
        <f>[1]みのり補正!F130</f>
        <v>0</v>
      </c>
    </row>
    <row r="48" spans="1:15" ht="15.75" customHeight="1">
      <c r="A48" s="37"/>
      <c r="B48" s="37"/>
      <c r="C48" s="45" t="s">
        <v>7</v>
      </c>
      <c r="D48" s="44">
        <f>L48</f>
        <v>0</v>
      </c>
      <c r="E48" s="43">
        <f>[1]資金内訳表!D135</f>
        <v>0</v>
      </c>
      <c r="F48" s="43">
        <f>D48-E48</f>
        <v>0</v>
      </c>
      <c r="G48" s="42"/>
      <c r="I48" s="35"/>
      <c r="J48" s="35"/>
      <c r="K48" s="41" t="s">
        <v>7</v>
      </c>
      <c r="L48" s="40">
        <f>SUM(M48:O48)</f>
        <v>0</v>
      </c>
      <c r="M48" s="39">
        <f>[1]本部補正!F133</f>
        <v>0</v>
      </c>
      <c r="N48" s="38">
        <f>[1]共栄補正!F133</f>
        <v>0</v>
      </c>
      <c r="O48" s="14">
        <f>[1]みのり補正!F133</f>
        <v>0</v>
      </c>
    </row>
    <row r="49" spans="1:15" ht="21" customHeight="1">
      <c r="A49" s="37"/>
      <c r="B49" s="33"/>
      <c r="C49" s="36" t="s">
        <v>6</v>
      </c>
      <c r="D49" s="32">
        <f>SUM(D44:D48)</f>
        <v>12200000</v>
      </c>
      <c r="E49" s="9">
        <f>SUM(E44:E48)</f>
        <v>12200000</v>
      </c>
      <c r="F49" s="9">
        <f>D49-E49</f>
        <v>0</v>
      </c>
      <c r="G49" s="8"/>
      <c r="I49" s="35"/>
      <c r="J49" s="31"/>
      <c r="K49" s="34" t="s">
        <v>6</v>
      </c>
      <c r="L49" s="30">
        <f>SUM(L44:L48)</f>
        <v>12200000</v>
      </c>
      <c r="M49" s="4">
        <f>SUM(M44:M48)</f>
        <v>0</v>
      </c>
      <c r="N49" s="3">
        <f>SUM(N44:N48)</f>
        <v>4008000</v>
      </c>
      <c r="O49" s="13">
        <f>SUM(O44:O48)</f>
        <v>8192000</v>
      </c>
    </row>
    <row r="50" spans="1:15" ht="21" customHeight="1">
      <c r="A50" s="33"/>
      <c r="B50" s="12" t="s">
        <v>5</v>
      </c>
      <c r="C50" s="10"/>
      <c r="D50" s="32">
        <f>D43-D49</f>
        <v>-9650000</v>
      </c>
      <c r="E50" s="9">
        <f>E43-E49</f>
        <v>-9650000</v>
      </c>
      <c r="F50" s="9">
        <f>D50-E50</f>
        <v>0</v>
      </c>
      <c r="G50" s="8"/>
      <c r="I50" s="31"/>
      <c r="J50" s="7" t="s">
        <v>4</v>
      </c>
      <c r="K50" s="5"/>
      <c r="L50" s="30">
        <f>L43-L49</f>
        <v>-9650000</v>
      </c>
      <c r="M50" s="4">
        <f>M43-M49</f>
        <v>0</v>
      </c>
      <c r="N50" s="3">
        <f>N43-N49</f>
        <v>-1968000</v>
      </c>
      <c r="O50" s="14">
        <f>O43-O49</f>
        <v>-7682000</v>
      </c>
    </row>
    <row r="51" spans="1:15" ht="15.75" customHeight="1">
      <c r="A51" s="29" t="s">
        <v>3</v>
      </c>
      <c r="B51" s="28"/>
      <c r="C51" s="27"/>
      <c r="D51" s="25">
        <f>L51</f>
        <v>597000</v>
      </c>
      <c r="E51" s="26"/>
      <c r="F51" s="25">
        <f>D51</f>
        <v>597000</v>
      </c>
      <c r="G51" s="24"/>
      <c r="I51" s="7" t="s">
        <v>3</v>
      </c>
      <c r="J51" s="6"/>
      <c r="K51" s="5"/>
      <c r="L51" s="4">
        <f>SUM(M51:O51)</f>
        <v>597000</v>
      </c>
      <c r="M51" s="4">
        <f>[1]本部補正!F141</f>
        <v>0</v>
      </c>
      <c r="N51" s="3">
        <f>[1]共栄補正!F141</f>
        <v>0</v>
      </c>
      <c r="O51" s="13">
        <f>[1]みのり補正!F141</f>
        <v>597000</v>
      </c>
    </row>
    <row r="52" spans="1:15" ht="21" customHeight="1">
      <c r="A52" s="12" t="s">
        <v>2</v>
      </c>
      <c r="B52" s="11"/>
      <c r="C52" s="10"/>
      <c r="D52" s="23">
        <f>D27+D37+D50-D51</f>
        <v>-1169000</v>
      </c>
      <c r="E52" s="23">
        <f>E27+E37+E50</f>
        <v>185360</v>
      </c>
      <c r="F52" s="23">
        <f>D52-E52</f>
        <v>-1354360</v>
      </c>
      <c r="G52" s="22"/>
      <c r="I52" s="7" t="s">
        <v>2</v>
      </c>
      <c r="J52" s="6"/>
      <c r="K52" s="5"/>
      <c r="L52" s="21">
        <f>L27+L37+L50-L51</f>
        <v>-1169000</v>
      </c>
      <c r="M52" s="21">
        <f>M27+M37+M50-M51</f>
        <v>0</v>
      </c>
      <c r="N52" s="20">
        <f>N27+N37+N50-N51</f>
        <v>-572000</v>
      </c>
      <c r="O52" s="13">
        <f>O27+O37+O50-O51</f>
        <v>-597000</v>
      </c>
    </row>
    <row r="53" spans="1:15" ht="7.5" customHeight="1">
      <c r="A53" s="19"/>
      <c r="B53" s="19"/>
      <c r="C53" s="19"/>
      <c r="D53" s="18"/>
      <c r="E53" s="18"/>
      <c r="F53" s="18"/>
      <c r="G53" s="17"/>
      <c r="I53" s="16"/>
      <c r="J53" s="16"/>
      <c r="K53" s="16"/>
      <c r="L53" s="15"/>
      <c r="M53" s="15"/>
      <c r="N53" s="15"/>
      <c r="O53" s="14"/>
    </row>
    <row r="54" spans="1:15" ht="21" customHeight="1">
      <c r="A54" s="12" t="s">
        <v>1</v>
      </c>
      <c r="B54" s="11"/>
      <c r="C54" s="10"/>
      <c r="D54" s="9">
        <f>L54</f>
        <v>30228756</v>
      </c>
      <c r="E54" s="9">
        <f>[1]資金内訳表!D145</f>
        <v>30228756</v>
      </c>
      <c r="F54" s="9">
        <f>D54-E54</f>
        <v>0</v>
      </c>
      <c r="G54" s="8"/>
      <c r="I54" s="7" t="s">
        <v>1</v>
      </c>
      <c r="J54" s="6"/>
      <c r="K54" s="5"/>
      <c r="L54" s="4">
        <f>SUM(M54:O54)</f>
        <v>30228756</v>
      </c>
      <c r="M54" s="4">
        <f>[1]本部補正!F144</f>
        <v>6203087</v>
      </c>
      <c r="N54" s="3">
        <f>[1]共栄補正!F144</f>
        <v>14721690</v>
      </c>
      <c r="O54" s="13">
        <f>[1]みのり補正!F144</f>
        <v>9303979</v>
      </c>
    </row>
    <row r="55" spans="1:15" ht="21" customHeight="1">
      <c r="A55" s="12" t="s">
        <v>0</v>
      </c>
      <c r="B55" s="11"/>
      <c r="C55" s="10"/>
      <c r="D55" s="9">
        <f>D52+D54</f>
        <v>29059756</v>
      </c>
      <c r="E55" s="9">
        <f>E52+E54</f>
        <v>30414116</v>
      </c>
      <c r="F55" s="9">
        <f>D55-E55</f>
        <v>-1354360</v>
      </c>
      <c r="G55" s="8"/>
      <c r="I55" s="7" t="s">
        <v>0</v>
      </c>
      <c r="J55" s="6"/>
      <c r="K55" s="5"/>
      <c r="L55" s="4">
        <f>L52+L54</f>
        <v>29059756</v>
      </c>
      <c r="M55" s="4">
        <f>SUM(M52:M54)</f>
        <v>6203087</v>
      </c>
      <c r="N55" s="3">
        <f>SUM(N52:N54)</f>
        <v>14149690</v>
      </c>
      <c r="O55" s="2">
        <f>O52+O54</f>
        <v>8706979</v>
      </c>
    </row>
    <row r="56" spans="1:15">
      <c r="O56" s="1"/>
    </row>
  </sheetData>
  <mergeCells count="36">
    <mergeCell ref="A2:G2"/>
    <mergeCell ref="A4:G4"/>
    <mergeCell ref="A7:C7"/>
    <mergeCell ref="I7:K7"/>
    <mergeCell ref="A8:A27"/>
    <mergeCell ref="B8:B20"/>
    <mergeCell ref="I8:I27"/>
    <mergeCell ref="J8:J20"/>
    <mergeCell ref="B21:B26"/>
    <mergeCell ref="J21:J26"/>
    <mergeCell ref="B27:C27"/>
    <mergeCell ref="J27:K27"/>
    <mergeCell ref="A28:A37"/>
    <mergeCell ref="B28:B32"/>
    <mergeCell ref="I28:I37"/>
    <mergeCell ref="J28:J32"/>
    <mergeCell ref="B33:B36"/>
    <mergeCell ref="J33:J36"/>
    <mergeCell ref="B37:C37"/>
    <mergeCell ref="J37:K37"/>
    <mergeCell ref="A38:A50"/>
    <mergeCell ref="B38:B43"/>
    <mergeCell ref="I38:I50"/>
    <mergeCell ref="J38:J43"/>
    <mergeCell ref="B44:B49"/>
    <mergeCell ref="J44:J49"/>
    <mergeCell ref="B50:C50"/>
    <mergeCell ref="J50:K50"/>
    <mergeCell ref="A55:C55"/>
    <mergeCell ref="I55:K55"/>
    <mergeCell ref="A51:C51"/>
    <mergeCell ref="I51:K51"/>
    <mergeCell ref="A52:C52"/>
    <mergeCell ref="I52:K52"/>
    <mergeCell ref="A54:C54"/>
    <mergeCell ref="I54:K54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12" scale="85" orientation="portrait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資金計算書 (2)</vt:lpstr>
      <vt:lpstr>'資金計算書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2014-08-26T07:45:10Z</dcterms:created>
  <dcterms:modified xsi:type="dcterms:W3CDTF">2014-08-26T07:45:21Z</dcterms:modified>
</cp:coreProperties>
</file>