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こども園\Desktop\"/>
    </mc:Choice>
  </mc:AlternateContent>
  <xr:revisionPtr revIDLastSave="0" documentId="8_{6AF22E99-E44B-4E22-83FD-A173D669766D}" xr6:coauthVersionLast="47" xr6:coauthVersionMax="47" xr10:uidLastSave="{00000000-0000-0000-0000-000000000000}"/>
  <bookViews>
    <workbookView xWindow="2256" yWindow="1152" windowWidth="17964" windowHeight="10956" xr2:uid="{664DEDF6-FBD7-4993-9DBA-7014E95F274E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2" i="1"/>
  <c r="F30" i="1"/>
  <c r="E30" i="1"/>
  <c r="G30" i="1" s="1"/>
  <c r="G29" i="1"/>
  <c r="G28" i="1"/>
  <c r="F27" i="1"/>
  <c r="F31" i="1" s="1"/>
  <c r="E27" i="1"/>
  <c r="G27" i="1" s="1"/>
  <c r="G26" i="1"/>
  <c r="G24" i="1"/>
  <c r="F24" i="1"/>
  <c r="E24" i="1"/>
  <c r="G23" i="1"/>
  <c r="G22" i="1"/>
  <c r="G21" i="1"/>
  <c r="F20" i="1"/>
  <c r="F25" i="1" s="1"/>
  <c r="E20" i="1"/>
  <c r="G20" i="1" s="1"/>
  <c r="F18" i="1"/>
  <c r="E18" i="1"/>
  <c r="G18" i="1" s="1"/>
  <c r="G17" i="1"/>
  <c r="G16" i="1"/>
  <c r="G15" i="1"/>
  <c r="G14" i="1"/>
  <c r="G13" i="1"/>
  <c r="F12" i="1"/>
  <c r="F19" i="1" s="1"/>
  <c r="E12" i="1"/>
  <c r="E19" i="1" s="1"/>
  <c r="G11" i="1"/>
  <c r="G10" i="1"/>
  <c r="G9" i="1"/>
  <c r="G8" i="1"/>
  <c r="G19" i="1" l="1"/>
  <c r="F34" i="1"/>
  <c r="F36" i="1" s="1"/>
  <c r="E25" i="1"/>
  <c r="G25" i="1" s="1"/>
  <c r="G12" i="1"/>
  <c r="E31" i="1"/>
  <c r="G31" i="1" s="1"/>
  <c r="E34" i="1" l="1"/>
  <c r="E36" i="1" l="1"/>
  <c r="G36" i="1" s="1"/>
  <c r="G34" i="1"/>
</calcChain>
</file>

<file path=xl/sharedStrings.xml><?xml version="1.0" encoding="utf-8"?>
<sst xmlns="http://schemas.openxmlformats.org/spreadsheetml/2006/main" count="46" uniqueCount="42">
  <si>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</si>
  <si>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</si>
  <si>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</si>
  <si>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</si>
  <si>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</si>
  <si>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</si>
  <si>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</si>
  <si>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</si>
  <si>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</si>
  <si>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</si>
  <si>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</si>
  <si>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保育事業収入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</si>
  <si>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</si>
  <si>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</si>
  <si>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</si>
  <si>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</si>
  <si>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</si>
  <si>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</si>
  <si>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</si>
  <si>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</si>
  <si>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</si>
  <si>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</si>
  <si>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</si>
  <si>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</si>
  <si>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</si>
  <si>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</si>
  <si>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設備資金借入金元金償還支出</t>
  </si>
  <si>
    <t>固定資産取得支出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</si>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</sst>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4" xfId="2" applyFont="1" applyBorder="1" applyAlignment="1">
      <alignment vertical="center" textRotation="255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973978BC-D4E2-46E4-AE05-EBDBF70AB4ED}"/>
    <cellStyle name="標準 3" xfId="1" xr:uid="{8EF01FCF-82C6-4D31-8289-DAB67FE14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4A08-C78B-4EE9-8E99-BC977BA103C2}">
  <sheetPr>
    <pageSetUpPr fitToPage="1"/>
  </sheetPr>
  <dimension ref="B2:H36"/>
  <sheetViews>
    <sheetView showGridLines="0" tabSelected="1" workbookViewId="0"/>
  </sheetViews>
  <sheetFormatPr defaultRowHeight="18" x14ac:dyDescent="0.45"/>
  <cols>
    <col min="1" max="3" width="3" customWidth="1"/>
    <col min="4" max="4" width="52.59765625" customWidth="1"/>
    <col min="5" max="8" width="21.296875" customWidth="1"/>
  </cols>
  <sheetData>
    <row r="2" spans="2:8" ht="22.8" x14ac:dyDescent="0.45">
      <c r="B2" s="1"/>
      <c r="C2" s="1"/>
      <c r="D2" s="1"/>
      <c r="E2" s="2"/>
      <c r="F2" s="2"/>
      <c r="G2" s="3"/>
      <c r="H2" s="3" t="s">
        <v>0</v>
      </c>
    </row>
    <row r="3" spans="2:8" ht="22.8" x14ac:dyDescent="0.45">
      <c r="B3" s="4" t="s">
        <v>1</v>
      </c>
      <c r="C3" s="4"/>
      <c r="D3" s="4"/>
      <c r="E3" s="4"/>
      <c r="F3" s="4"/>
      <c r="G3" s="4"/>
      <c r="H3" s="4"/>
    </row>
    <row r="4" spans="2:8" ht="22.8" x14ac:dyDescent="0.45">
      <c r="B4" s="1"/>
      <c r="C4" s="1"/>
      <c r="D4" s="1"/>
      <c r="E4" s="1"/>
      <c r="F4" s="1"/>
      <c r="G4" s="2"/>
      <c r="H4" s="2"/>
    </row>
    <row r="5" spans="2:8" ht="22.8" x14ac:dyDescent="0.45">
      <c r="B5" s="5" t="s">
        <v>2</v>
      </c>
      <c r="C5" s="5"/>
      <c r="D5" s="5"/>
      <c r="E5" s="5"/>
      <c r="F5" s="5"/>
      <c r="G5" s="5"/>
      <c r="H5" s="5"/>
    </row>
    <row r="6" spans="2:8" x14ac:dyDescent="0.45">
      <c r="B6" s="6"/>
      <c r="C6" s="6"/>
      <c r="D6" s="6"/>
      <c r="E6" s="6"/>
      <c r="F6" s="2"/>
      <c r="G6" s="2"/>
      <c r="H6" s="6" t="s">
        <v>3</v>
      </c>
    </row>
    <row r="7" spans="2:8" x14ac:dyDescent="0.45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5">
      <c r="B8" s="9" t="s">
        <v>9</v>
      </c>
      <c r="C8" s="9" t="s">
        <v>10</v>
      </c>
      <c r="D8" s="10" t="s">
        <v>11</v>
      </c>
      <c r="E8" s="11">
        <v>152815000</v>
      </c>
      <c r="F8" s="12">
        <v>153345627</v>
      </c>
      <c r="G8" s="12">
        <f>E8-F8</f>
        <v>-530627</v>
      </c>
      <c r="H8" s="12"/>
    </row>
    <row r="9" spans="2:8" x14ac:dyDescent="0.45">
      <c r="B9" s="13"/>
      <c r="C9" s="13"/>
      <c r="D9" s="14" t="s">
        <v>12</v>
      </c>
      <c r="E9" s="15">
        <v>500000</v>
      </c>
      <c r="F9" s="16">
        <v>500000</v>
      </c>
      <c r="G9" s="16">
        <f t="shared" ref="G9:G36" si="0">E9-F9</f>
        <v>0</v>
      </c>
      <c r="H9" s="16"/>
    </row>
    <row r="10" spans="2:8" x14ac:dyDescent="0.45">
      <c r="B10" s="13"/>
      <c r="C10" s="13"/>
      <c r="D10" s="14" t="s">
        <v>13</v>
      </c>
      <c r="E10" s="15">
        <v>3000</v>
      </c>
      <c r="F10" s="16">
        <v>2582</v>
      </c>
      <c r="G10" s="16">
        <f t="shared" si="0"/>
        <v>418</v>
      </c>
      <c r="H10" s="16"/>
    </row>
    <row r="11" spans="2:8" x14ac:dyDescent="0.45">
      <c r="B11" s="13"/>
      <c r="C11" s="13"/>
      <c r="D11" s="14" t="s">
        <v>14</v>
      </c>
      <c r="E11" s="17">
        <v>1480000</v>
      </c>
      <c r="F11" s="16">
        <v>1433333</v>
      </c>
      <c r="G11" s="16">
        <f t="shared" si="0"/>
        <v>46667</v>
      </c>
      <c r="H11" s="16"/>
    </row>
    <row r="12" spans="2:8" x14ac:dyDescent="0.45">
      <c r="B12" s="13"/>
      <c r="C12" s="18"/>
      <c r="D12" s="19" t="s">
        <v>15</v>
      </c>
      <c r="E12" s="20">
        <f>+E8+E9+E10+E11</f>
        <v>154798000</v>
      </c>
      <c r="F12" s="21">
        <f>+F8+F9+F10+F11</f>
        <v>155281542</v>
      </c>
      <c r="G12" s="21">
        <f t="shared" si="0"/>
        <v>-483542</v>
      </c>
      <c r="H12" s="21"/>
    </row>
    <row r="13" spans="2:8" x14ac:dyDescent="0.45">
      <c r="B13" s="13"/>
      <c r="C13" s="9" t="s">
        <v>16</v>
      </c>
      <c r="D13" s="14" t="s">
        <v>17</v>
      </c>
      <c r="E13" s="11">
        <v>111837000</v>
      </c>
      <c r="F13" s="16">
        <v>110368912</v>
      </c>
      <c r="G13" s="16">
        <f t="shared" si="0"/>
        <v>1468088</v>
      </c>
      <c r="H13" s="16"/>
    </row>
    <row r="14" spans="2:8" x14ac:dyDescent="0.45">
      <c r="B14" s="13"/>
      <c r="C14" s="13"/>
      <c r="D14" s="14" t="s">
        <v>18</v>
      </c>
      <c r="E14" s="15">
        <v>18400000</v>
      </c>
      <c r="F14" s="16">
        <v>17518498</v>
      </c>
      <c r="G14" s="16">
        <f t="shared" si="0"/>
        <v>881502</v>
      </c>
      <c r="H14" s="16"/>
    </row>
    <row r="15" spans="2:8" x14ac:dyDescent="0.45">
      <c r="B15" s="13"/>
      <c r="C15" s="13"/>
      <c r="D15" s="14" t="s">
        <v>19</v>
      </c>
      <c r="E15" s="15">
        <v>12856000</v>
      </c>
      <c r="F15" s="16">
        <v>12480731</v>
      </c>
      <c r="G15" s="16">
        <f t="shared" si="0"/>
        <v>375269</v>
      </c>
      <c r="H15" s="16"/>
    </row>
    <row r="16" spans="2:8" x14ac:dyDescent="0.45">
      <c r="B16" s="13"/>
      <c r="C16" s="13"/>
      <c r="D16" s="14" t="s">
        <v>20</v>
      </c>
      <c r="E16" s="15">
        <v>350000</v>
      </c>
      <c r="F16" s="16">
        <v>331989</v>
      </c>
      <c r="G16" s="16">
        <f t="shared" si="0"/>
        <v>18011</v>
      </c>
      <c r="H16" s="16"/>
    </row>
    <row r="17" spans="2:8" x14ac:dyDescent="0.45">
      <c r="B17" s="13"/>
      <c r="C17" s="13"/>
      <c r="D17" s="14" t="s">
        <v>21</v>
      </c>
      <c r="E17" s="17">
        <v>1050000</v>
      </c>
      <c r="F17" s="16">
        <v>1007663</v>
      </c>
      <c r="G17" s="16">
        <f t="shared" si="0"/>
        <v>42337</v>
      </c>
      <c r="H17" s="16"/>
    </row>
    <row r="18" spans="2:8" x14ac:dyDescent="0.45">
      <c r="B18" s="13"/>
      <c r="C18" s="18"/>
      <c r="D18" s="19" t="s">
        <v>22</v>
      </c>
      <c r="E18" s="20">
        <f>+E13+E14+E15+E16+E17</f>
        <v>144493000</v>
      </c>
      <c r="F18" s="21">
        <f>+F13+F14+F15+F16+F17</f>
        <v>141707793</v>
      </c>
      <c r="G18" s="21">
        <f t="shared" si="0"/>
        <v>2785207</v>
      </c>
      <c r="H18" s="21"/>
    </row>
    <row r="19" spans="2:8" x14ac:dyDescent="0.45">
      <c r="B19" s="18"/>
      <c r="C19" s="22" t="s">
        <v>23</v>
      </c>
      <c r="D19" s="23"/>
      <c r="E19" s="20">
        <f xml:space="preserve"> +E12 - E18</f>
        <v>10305000</v>
      </c>
      <c r="F19" s="24">
        <f xml:space="preserve"> +F12 - F18</f>
        <v>13573749</v>
      </c>
      <c r="G19" s="24">
        <f t="shared" si="0"/>
        <v>-3268749</v>
      </c>
      <c r="H19" s="24"/>
    </row>
    <row r="20" spans="2:8" ht="30" x14ac:dyDescent="0.45">
      <c r="B20" s="9" t="s">
        <v>24</v>
      </c>
      <c r="C20" s="25" t="s">
        <v>10</v>
      </c>
      <c r="D20" s="19" t="s">
        <v>25</v>
      </c>
      <c r="E20" s="20">
        <f>0</f>
        <v>0</v>
      </c>
      <c r="F20" s="21">
        <f>0</f>
        <v>0</v>
      </c>
      <c r="G20" s="21">
        <f t="shared" si="0"/>
        <v>0</v>
      </c>
      <c r="H20" s="21"/>
    </row>
    <row r="21" spans="2:8" x14ac:dyDescent="0.45">
      <c r="B21" s="13"/>
      <c r="C21" s="9" t="s">
        <v>16</v>
      </c>
      <c r="D21" s="14" t="s">
        <v>26</v>
      </c>
      <c r="E21" s="11">
        <v>1840000</v>
      </c>
      <c r="F21" s="16">
        <v>1840000</v>
      </c>
      <c r="G21" s="16">
        <f t="shared" si="0"/>
        <v>0</v>
      </c>
      <c r="H21" s="16"/>
    </row>
    <row r="22" spans="2:8" x14ac:dyDescent="0.45">
      <c r="B22" s="13"/>
      <c r="C22" s="13"/>
      <c r="D22" s="14" t="s">
        <v>27</v>
      </c>
      <c r="E22" s="15">
        <v>9600000</v>
      </c>
      <c r="F22" s="16">
        <v>9496588</v>
      </c>
      <c r="G22" s="16">
        <f t="shared" si="0"/>
        <v>103412</v>
      </c>
      <c r="H22" s="16"/>
    </row>
    <row r="23" spans="2:8" x14ac:dyDescent="0.45">
      <c r="B23" s="13"/>
      <c r="C23" s="13"/>
      <c r="D23" s="14" t="s">
        <v>28</v>
      </c>
      <c r="E23" s="17"/>
      <c r="F23" s="16">
        <v>0</v>
      </c>
      <c r="G23" s="16">
        <f t="shared" si="0"/>
        <v>0</v>
      </c>
      <c r="H23" s="16"/>
    </row>
    <row r="24" spans="2:8" x14ac:dyDescent="0.45">
      <c r="B24" s="13"/>
      <c r="C24" s="18"/>
      <c r="D24" s="19" t="s">
        <v>29</v>
      </c>
      <c r="E24" s="20">
        <f>+E21+E22+E23</f>
        <v>11440000</v>
      </c>
      <c r="F24" s="21">
        <f>+F21+F22+F23</f>
        <v>11336588</v>
      </c>
      <c r="G24" s="21">
        <f t="shared" si="0"/>
        <v>103412</v>
      </c>
      <c r="H24" s="21"/>
    </row>
    <row r="25" spans="2:8" x14ac:dyDescent="0.45">
      <c r="B25" s="18"/>
      <c r="C25" s="26" t="s">
        <v>30</v>
      </c>
      <c r="D25" s="23"/>
      <c r="E25" s="20">
        <f xml:space="preserve"> +E20 - E24</f>
        <v>-11440000</v>
      </c>
      <c r="F25" s="24">
        <f xml:space="preserve"> +F20 - F24</f>
        <v>-11336588</v>
      </c>
      <c r="G25" s="24">
        <f t="shared" si="0"/>
        <v>-103412</v>
      </c>
      <c r="H25" s="24"/>
    </row>
    <row r="26" spans="2:8" x14ac:dyDescent="0.45">
      <c r="B26" s="9" t="s">
        <v>31</v>
      </c>
      <c r="C26" s="9" t="s">
        <v>10</v>
      </c>
      <c r="D26" s="14" t="s">
        <v>32</v>
      </c>
      <c r="E26" s="20">
        <v>9500000</v>
      </c>
      <c r="F26" s="16">
        <v>9500000</v>
      </c>
      <c r="G26" s="16">
        <f t="shared" si="0"/>
        <v>0</v>
      </c>
      <c r="H26" s="16"/>
    </row>
    <row r="27" spans="2:8" x14ac:dyDescent="0.45">
      <c r="B27" s="13"/>
      <c r="C27" s="18"/>
      <c r="D27" s="19" t="s">
        <v>33</v>
      </c>
      <c r="E27" s="20">
        <f>+E26</f>
        <v>9500000</v>
      </c>
      <c r="F27" s="21">
        <f>+F26</f>
        <v>9500000</v>
      </c>
      <c r="G27" s="21">
        <f t="shared" si="0"/>
        <v>0</v>
      </c>
      <c r="H27" s="21"/>
    </row>
    <row r="28" spans="2:8" x14ac:dyDescent="0.45">
      <c r="B28" s="13"/>
      <c r="C28" s="9" t="s">
        <v>16</v>
      </c>
      <c r="D28" s="14" t="s">
        <v>34</v>
      </c>
      <c r="E28" s="11">
        <v>8000000</v>
      </c>
      <c r="F28" s="16">
        <v>11500000</v>
      </c>
      <c r="G28" s="16">
        <f t="shared" si="0"/>
        <v>-3500000</v>
      </c>
      <c r="H28" s="16"/>
    </row>
    <row r="29" spans="2:8" x14ac:dyDescent="0.45">
      <c r="B29" s="13"/>
      <c r="C29" s="13"/>
      <c r="D29" s="27" t="s">
        <v>35</v>
      </c>
      <c r="E29" s="17"/>
      <c r="F29" s="28">
        <v>0</v>
      </c>
      <c r="G29" s="28">
        <f t="shared" si="0"/>
        <v>0</v>
      </c>
      <c r="H29" s="28"/>
    </row>
    <row r="30" spans="2:8" x14ac:dyDescent="0.45">
      <c r="B30" s="13"/>
      <c r="C30" s="18"/>
      <c r="D30" s="29" t="s">
        <v>36</v>
      </c>
      <c r="E30" s="20">
        <f>+E28+E29</f>
        <v>8000000</v>
      </c>
      <c r="F30" s="30">
        <f>+F28+F29</f>
        <v>11500000</v>
      </c>
      <c r="G30" s="30">
        <f t="shared" si="0"/>
        <v>-3500000</v>
      </c>
      <c r="H30" s="30"/>
    </row>
    <row r="31" spans="2:8" x14ac:dyDescent="0.45">
      <c r="B31" s="18"/>
      <c r="C31" s="26" t="s">
        <v>37</v>
      </c>
      <c r="D31" s="23"/>
      <c r="E31" s="20">
        <f xml:space="preserve"> +E27 - E30</f>
        <v>1500000</v>
      </c>
      <c r="F31" s="24">
        <f xml:space="preserve"> +F27 - F30</f>
        <v>-2000000</v>
      </c>
      <c r="G31" s="24">
        <f t="shared" si="0"/>
        <v>3500000</v>
      </c>
      <c r="H31" s="24"/>
    </row>
    <row r="32" spans="2:8" x14ac:dyDescent="0.45">
      <c r="B32" s="31" t="s">
        <v>38</v>
      </c>
      <c r="C32" s="32"/>
      <c r="D32" s="33"/>
      <c r="E32" s="11">
        <v>365000</v>
      </c>
      <c r="F32" s="34"/>
      <c r="G32" s="34">
        <f>E32 + E33</f>
        <v>365000</v>
      </c>
      <c r="H32" s="34"/>
    </row>
    <row r="33" spans="2:8" x14ac:dyDescent="0.45">
      <c r="B33" s="35"/>
      <c r="C33" s="36"/>
      <c r="D33" s="37"/>
      <c r="E33" s="17"/>
      <c r="F33" s="38"/>
      <c r="G33" s="38"/>
      <c r="H33" s="38"/>
    </row>
    <row r="34" spans="2:8" x14ac:dyDescent="0.45">
      <c r="B34" s="26" t="s">
        <v>39</v>
      </c>
      <c r="C34" s="22"/>
      <c r="D34" s="23"/>
      <c r="E34" s="20">
        <f xml:space="preserve"> +E19 +E25 +E31 - (E32 + E33)</f>
        <v>0</v>
      </c>
      <c r="F34" s="24">
        <f xml:space="preserve"> +F19 +F25 +F31 - (F32 + F33)</f>
        <v>237161</v>
      </c>
      <c r="G34" s="24">
        <f t="shared" si="0"/>
        <v>-237161</v>
      </c>
      <c r="H34" s="24"/>
    </row>
    <row r="35" spans="2:8" x14ac:dyDescent="0.45">
      <c r="B35" s="26" t="s">
        <v>40</v>
      </c>
      <c r="C35" s="22"/>
      <c r="D35" s="23"/>
      <c r="E35" s="20">
        <v>25042280</v>
      </c>
      <c r="F35" s="24">
        <v>25042280</v>
      </c>
      <c r="G35" s="24">
        <f t="shared" si="0"/>
        <v>0</v>
      </c>
      <c r="H35" s="24"/>
    </row>
    <row r="36" spans="2:8" x14ac:dyDescent="0.45">
      <c r="B36" s="26" t="s">
        <v>41</v>
      </c>
      <c r="C36" s="22"/>
      <c r="D36" s="23"/>
      <c r="E36" s="20">
        <f xml:space="preserve"> +E34 +E35</f>
        <v>25042280</v>
      </c>
      <c r="F36" s="24">
        <f xml:space="preserve"> +F34 +F35</f>
        <v>25279441</v>
      </c>
      <c r="G36" s="24">
        <f t="shared" si="0"/>
        <v>-237161</v>
      </c>
      <c r="H36" s="24"/>
    </row>
  </sheetData>
  <mergeCells count="11">
    <mergeCell ref="B20:B25"/>
    <mergeCell ref="C21:C24"/>
    <mergeCell ref="B26:B31"/>
    <mergeCell ref="C26:C27"/>
    <mergeCell ref="C28:C30"/>
    <mergeCell ref="B3:H3"/>
    <mergeCell ref="B5:H5"/>
    <mergeCell ref="B7:D7"/>
    <mergeCell ref="B8:B19"/>
    <mergeCell ref="C8:C12"/>
    <mergeCell ref="C13:C18"/>
  </mergeCells>
  <phoneticPr fontId="1"/>
  <pageMargins left="0.7" right="0.7" top="0.75" bottom="0.75" header="0.3" footer="0.3"/>
  <pageSetup paperSize="9" fitToHeight="0" orientation="portrait" r:id="rId1"/>
  <headerFooter>
    <oddHeader>&amp;L社会福祉法人　上郡福祉会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こども園</dc:creator>
  <cp:lastModifiedBy>こども園</cp:lastModifiedBy>
  <dcterms:created xsi:type="dcterms:W3CDTF">2021-06-03T03:19:22Z</dcterms:created>
  <dcterms:modified xsi:type="dcterms:W3CDTF">2021-06-03T03:19:22Z</dcterms:modified>
</cp:coreProperties>
</file>