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2635" windowHeight="11655"/>
  </bookViews>
  <sheets>
    <sheet name="第一号第一様式" sheetId="1" r:id="rId1"/>
  </sheets>
  <calcPr calcId="145621" calcMode="manual"/>
</workbook>
</file>

<file path=xl/calcChain.xml><?xml version="1.0" encoding="utf-8"?>
<calcChain xmlns="http://schemas.openxmlformats.org/spreadsheetml/2006/main">
  <c r="G53" i="1" l="1"/>
  <c r="G50" i="1"/>
  <c r="G48" i="1"/>
  <c r="F48" i="1"/>
  <c r="E48" i="1"/>
  <c r="G47" i="1"/>
  <c r="G46" i="1"/>
  <c r="G45" i="1"/>
  <c r="G44" i="1"/>
  <c r="G43" i="1"/>
  <c r="G42" i="1"/>
  <c r="F42" i="1"/>
  <c r="F49" i="1" s="1"/>
  <c r="E42" i="1"/>
  <c r="E49" i="1" s="1"/>
  <c r="G49" i="1" s="1"/>
  <c r="G41" i="1"/>
  <c r="G40" i="1"/>
  <c r="G39" i="1"/>
  <c r="G38" i="1"/>
  <c r="F37" i="1"/>
  <c r="F36" i="1"/>
  <c r="E36" i="1"/>
  <c r="E37" i="1" s="1"/>
  <c r="G37" i="1" s="1"/>
  <c r="G35" i="1"/>
  <c r="G34" i="1"/>
  <c r="G33" i="1"/>
  <c r="G32" i="1"/>
  <c r="G31" i="1"/>
  <c r="F31" i="1"/>
  <c r="E31" i="1"/>
  <c r="G30" i="1"/>
  <c r="G29" i="1"/>
  <c r="G28" i="1"/>
  <c r="G27" i="1"/>
  <c r="G26" i="1"/>
  <c r="G24" i="1"/>
  <c r="F24" i="1"/>
  <c r="E24" i="1"/>
  <c r="G23" i="1"/>
  <c r="G22" i="1"/>
  <c r="G21" i="1"/>
  <c r="G20" i="1"/>
  <c r="G19" i="1"/>
  <c r="G18" i="1"/>
  <c r="G17" i="1"/>
  <c r="G16" i="1"/>
  <c r="F15" i="1"/>
  <c r="F25" i="1" s="1"/>
  <c r="F52" i="1" s="1"/>
  <c r="F54" i="1" s="1"/>
  <c r="E15" i="1"/>
  <c r="E25" i="1" s="1"/>
  <c r="G14" i="1"/>
  <c r="G13" i="1"/>
  <c r="G12" i="1"/>
  <c r="G11" i="1"/>
  <c r="G10" i="1"/>
  <c r="G9" i="1"/>
  <c r="G8" i="1"/>
  <c r="G25" i="1" l="1"/>
  <c r="E52" i="1"/>
  <c r="G15" i="1"/>
  <c r="G36" i="1"/>
  <c r="G52" i="1" l="1"/>
  <c r="E54" i="1"/>
  <c r="G54" i="1" s="1"/>
</calcChain>
</file>

<file path=xl/sharedStrings.xml><?xml version="1.0" encoding="utf-8"?>
<sst xmlns="http://schemas.openxmlformats.org/spreadsheetml/2006/main" count="64" uniqueCount="60">
  <si>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</si>
  <si>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資金収支計算書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</si>
  <si>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</si>
  <si>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</si>
  <si>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</si>
  <si>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</si>
  <si>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</si>
  <si>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</si>
  <si>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</si>
  <si>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</si>
  <si>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</si>
  <si>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</si>
  <si>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</si>
  <si>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</si>
  <si>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</si>
  <si>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</si>
  <si>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</si>
  <si>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</si>
  <si>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</si>
  <si>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</si>
  <si>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</si>
  <si>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</si>
  <si>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</si>
  <si>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</si>
  <si>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</si>
  <si>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</si>
  <si>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</si>
  <si>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</si>
  <si>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</si>
  <si>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</si>
  <si>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</si>
  <si>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</si>
  <si>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</si>
  <si>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</si>
  <si>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</si>
  <si>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</si>
  <si>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</si>
  <si>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</si>
  <si>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</si>
  <si>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</si>
  <si>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</si>
  <si>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</si>
  <si>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</si>
  <si>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</si>
  <si>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</si>
  <si>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</si>
  <si>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積立資産取崩収入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</si>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</sst>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showGridLines="0" tabSelected="1" workbookViewId="0">
      <selection activeCell="B3" sqref="B3:H3"/>
    </sheetView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36" t="s">
        <v>1</v>
      </c>
      <c r="C3" s="36"/>
      <c r="D3" s="36"/>
      <c r="E3" s="36"/>
      <c r="F3" s="36"/>
      <c r="G3" s="36"/>
      <c r="H3" s="36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37" t="s">
        <v>2</v>
      </c>
      <c r="C5" s="37"/>
      <c r="D5" s="37"/>
      <c r="E5" s="37"/>
      <c r="F5" s="37"/>
      <c r="G5" s="37"/>
      <c r="H5" s="37"/>
    </row>
    <row r="6" spans="2:8" ht="15.75">
      <c r="B6" s="5"/>
      <c r="C6" s="5"/>
      <c r="D6" s="5"/>
      <c r="E6" s="5"/>
      <c r="F6" s="3"/>
      <c r="G6" s="3"/>
      <c r="H6" s="5" t="s">
        <v>3</v>
      </c>
    </row>
    <row r="7" spans="2:8" ht="15" customHeight="1">
      <c r="B7" s="38" t="s">
        <v>4</v>
      </c>
      <c r="C7" s="38"/>
      <c r="D7" s="38"/>
      <c r="E7" s="6" t="s">
        <v>5</v>
      </c>
      <c r="F7" s="6" t="s">
        <v>6</v>
      </c>
      <c r="G7" s="6" t="s">
        <v>7</v>
      </c>
      <c r="H7" s="6" t="s">
        <v>8</v>
      </c>
    </row>
    <row r="8" spans="2:8" ht="15" customHeight="1">
      <c r="B8" s="33" t="s">
        <v>9</v>
      </c>
      <c r="C8" s="33" t="s">
        <v>10</v>
      </c>
      <c r="D8" s="7" t="s">
        <v>11</v>
      </c>
      <c r="E8" s="8">
        <v>44690000</v>
      </c>
      <c r="F8" s="9">
        <v>44737274</v>
      </c>
      <c r="G8" s="9">
        <f>E8-F8</f>
        <v>-47274</v>
      </c>
      <c r="H8" s="9"/>
    </row>
    <row r="9" spans="2:8" ht="15" customHeight="1">
      <c r="B9" s="34"/>
      <c r="C9" s="34"/>
      <c r="D9" s="10" t="s">
        <v>12</v>
      </c>
      <c r="E9" s="11">
        <v>534187000</v>
      </c>
      <c r="F9" s="12">
        <v>541315740</v>
      </c>
      <c r="G9" s="12">
        <f t="shared" ref="G9:G54" si="0">E9-F9</f>
        <v>-7128740</v>
      </c>
      <c r="H9" s="12"/>
    </row>
    <row r="10" spans="2:8" ht="15" customHeight="1">
      <c r="B10" s="34"/>
      <c r="C10" s="34"/>
      <c r="D10" s="10" t="s">
        <v>13</v>
      </c>
      <c r="E10" s="11">
        <v>78000</v>
      </c>
      <c r="F10" s="12">
        <v>78000</v>
      </c>
      <c r="G10" s="12">
        <f t="shared" si="0"/>
        <v>0</v>
      </c>
      <c r="H10" s="12"/>
    </row>
    <row r="11" spans="2:8" ht="15" customHeight="1">
      <c r="B11" s="34"/>
      <c r="C11" s="34"/>
      <c r="D11" s="10" t="s">
        <v>14</v>
      </c>
      <c r="E11" s="11">
        <v>870000</v>
      </c>
      <c r="F11" s="12">
        <v>906000</v>
      </c>
      <c r="G11" s="12">
        <f t="shared" si="0"/>
        <v>-36000</v>
      </c>
      <c r="H11" s="12"/>
    </row>
    <row r="12" spans="2:8" ht="15" customHeight="1">
      <c r="B12" s="34"/>
      <c r="C12" s="34"/>
      <c r="D12" s="10" t="s">
        <v>15</v>
      </c>
      <c r="E12" s="11">
        <v>470000</v>
      </c>
      <c r="F12" s="12">
        <v>356694</v>
      </c>
      <c r="G12" s="12">
        <f t="shared" si="0"/>
        <v>113306</v>
      </c>
      <c r="H12" s="12"/>
    </row>
    <row r="13" spans="2:8" ht="15" customHeight="1">
      <c r="B13" s="34"/>
      <c r="C13" s="34"/>
      <c r="D13" s="10" t="s">
        <v>16</v>
      </c>
      <c r="E13" s="11">
        <v>7910000</v>
      </c>
      <c r="F13" s="12">
        <v>5975499</v>
      </c>
      <c r="G13" s="12">
        <f t="shared" si="0"/>
        <v>1934501</v>
      </c>
      <c r="H13" s="12"/>
    </row>
    <row r="14" spans="2:8" ht="15" customHeight="1">
      <c r="B14" s="34"/>
      <c r="C14" s="34"/>
      <c r="D14" s="10" t="s">
        <v>17</v>
      </c>
      <c r="E14" s="13"/>
      <c r="F14" s="12">
        <v>0</v>
      </c>
      <c r="G14" s="12">
        <f t="shared" si="0"/>
        <v>0</v>
      </c>
      <c r="H14" s="12"/>
    </row>
    <row r="15" spans="2:8" ht="15" customHeight="1">
      <c r="B15" s="34"/>
      <c r="C15" s="35"/>
      <c r="D15" s="14" t="s">
        <v>18</v>
      </c>
      <c r="E15" s="15">
        <f>+E8+E9+E10+E11+E12+E13+E14</f>
        <v>588205000</v>
      </c>
      <c r="F15" s="16">
        <f>+F8+F9+F10+F11+F12+F13+F14</f>
        <v>593369207</v>
      </c>
      <c r="G15" s="16">
        <f t="shared" si="0"/>
        <v>-5164207</v>
      </c>
      <c r="H15" s="16"/>
    </row>
    <row r="16" spans="2:8" ht="15" customHeight="1">
      <c r="B16" s="34"/>
      <c r="C16" s="33" t="s">
        <v>19</v>
      </c>
      <c r="D16" s="10" t="s">
        <v>20</v>
      </c>
      <c r="E16" s="8">
        <v>366664000</v>
      </c>
      <c r="F16" s="12">
        <v>360969390</v>
      </c>
      <c r="G16" s="12">
        <f t="shared" si="0"/>
        <v>5694610</v>
      </c>
      <c r="H16" s="12"/>
    </row>
    <row r="17" spans="2:8" ht="15" customHeight="1">
      <c r="B17" s="34"/>
      <c r="C17" s="34"/>
      <c r="D17" s="10" t="s">
        <v>21</v>
      </c>
      <c r="E17" s="11">
        <v>78641000</v>
      </c>
      <c r="F17" s="12">
        <v>72011713</v>
      </c>
      <c r="G17" s="12">
        <f t="shared" si="0"/>
        <v>6629287</v>
      </c>
      <c r="H17" s="12"/>
    </row>
    <row r="18" spans="2:8" ht="15" customHeight="1">
      <c r="B18" s="34"/>
      <c r="C18" s="34"/>
      <c r="D18" s="10" t="s">
        <v>22</v>
      </c>
      <c r="E18" s="11">
        <v>60768000</v>
      </c>
      <c r="F18" s="12">
        <v>55276400</v>
      </c>
      <c r="G18" s="12">
        <f t="shared" si="0"/>
        <v>5491600</v>
      </c>
      <c r="H18" s="12"/>
    </row>
    <row r="19" spans="2:8" ht="15" customHeight="1">
      <c r="B19" s="34"/>
      <c r="C19" s="34"/>
      <c r="D19" s="10" t="s">
        <v>23</v>
      </c>
      <c r="E19" s="11">
        <v>38910000</v>
      </c>
      <c r="F19" s="12">
        <v>39179755</v>
      </c>
      <c r="G19" s="12">
        <f t="shared" si="0"/>
        <v>-269755</v>
      </c>
      <c r="H19" s="12"/>
    </row>
    <row r="20" spans="2:8" ht="15" customHeight="1">
      <c r="B20" s="34"/>
      <c r="C20" s="34"/>
      <c r="D20" s="10" t="s">
        <v>24</v>
      </c>
      <c r="E20" s="11"/>
      <c r="F20" s="12">
        <v>0</v>
      </c>
      <c r="G20" s="12">
        <f t="shared" si="0"/>
        <v>0</v>
      </c>
      <c r="H20" s="12"/>
    </row>
    <row r="21" spans="2:8" ht="15" customHeight="1">
      <c r="B21" s="34"/>
      <c r="C21" s="34"/>
      <c r="D21" s="10" t="s">
        <v>25</v>
      </c>
      <c r="E21" s="11">
        <v>743000</v>
      </c>
      <c r="F21" s="12">
        <v>667057</v>
      </c>
      <c r="G21" s="12">
        <f t="shared" si="0"/>
        <v>75943</v>
      </c>
      <c r="H21" s="12"/>
    </row>
    <row r="22" spans="2:8" ht="15" customHeight="1">
      <c r="B22" s="34"/>
      <c r="C22" s="34"/>
      <c r="D22" s="10" t="s">
        <v>26</v>
      </c>
      <c r="E22" s="11">
        <v>2000</v>
      </c>
      <c r="F22" s="12">
        <v>1404184</v>
      </c>
      <c r="G22" s="12">
        <f t="shared" si="0"/>
        <v>-1402184</v>
      </c>
      <c r="H22" s="12"/>
    </row>
    <row r="23" spans="2:8" ht="15" customHeight="1">
      <c r="B23" s="34"/>
      <c r="C23" s="34"/>
      <c r="D23" s="10" t="s">
        <v>27</v>
      </c>
      <c r="E23" s="13"/>
      <c r="F23" s="12">
        <v>0</v>
      </c>
      <c r="G23" s="12">
        <f t="shared" si="0"/>
        <v>0</v>
      </c>
      <c r="H23" s="12"/>
    </row>
    <row r="24" spans="2:8" ht="15" customHeight="1">
      <c r="B24" s="34"/>
      <c r="C24" s="35"/>
      <c r="D24" s="14" t="s">
        <v>28</v>
      </c>
      <c r="E24" s="15">
        <f>+E16+E17+E18+E19+E20+E21+E22+E23</f>
        <v>545728000</v>
      </c>
      <c r="F24" s="16">
        <f>+F16+F17+F18+F19+F20+F21+F22+F23</f>
        <v>529508499</v>
      </c>
      <c r="G24" s="16">
        <f t="shared" si="0"/>
        <v>16219501</v>
      </c>
      <c r="H24" s="16"/>
    </row>
    <row r="25" spans="2:8" ht="15" customHeight="1">
      <c r="B25" s="35"/>
      <c r="C25" s="17" t="s">
        <v>29</v>
      </c>
      <c r="D25" s="18"/>
      <c r="E25" s="15">
        <f xml:space="preserve"> +E15 - E24</f>
        <v>42477000</v>
      </c>
      <c r="F25" s="19">
        <f xml:space="preserve"> +F15 - F24</f>
        <v>63860708</v>
      </c>
      <c r="G25" s="19">
        <f t="shared" si="0"/>
        <v>-21383708</v>
      </c>
      <c r="H25" s="19"/>
    </row>
    <row r="26" spans="2:8" ht="15" customHeight="1">
      <c r="B26" s="33" t="s">
        <v>30</v>
      </c>
      <c r="C26" s="33" t="s">
        <v>10</v>
      </c>
      <c r="D26" s="10" t="s">
        <v>31</v>
      </c>
      <c r="E26" s="8">
        <v>2378000</v>
      </c>
      <c r="F26" s="12">
        <v>2377900</v>
      </c>
      <c r="G26" s="12">
        <f t="shared" si="0"/>
        <v>100</v>
      </c>
      <c r="H26" s="12"/>
    </row>
    <row r="27" spans="2:8" ht="15" customHeight="1">
      <c r="B27" s="34"/>
      <c r="C27" s="34"/>
      <c r="D27" s="10" t="s">
        <v>32</v>
      </c>
      <c r="E27" s="11">
        <v>2620000</v>
      </c>
      <c r="F27" s="12">
        <v>2620000</v>
      </c>
      <c r="G27" s="12">
        <f t="shared" si="0"/>
        <v>0</v>
      </c>
      <c r="H27" s="12"/>
    </row>
    <row r="28" spans="2:8" ht="15" customHeight="1">
      <c r="B28" s="34"/>
      <c r="C28" s="34"/>
      <c r="D28" s="10" t="s">
        <v>33</v>
      </c>
      <c r="E28" s="11"/>
      <c r="F28" s="12">
        <v>0</v>
      </c>
      <c r="G28" s="12">
        <f t="shared" si="0"/>
        <v>0</v>
      </c>
      <c r="H28" s="12"/>
    </row>
    <row r="29" spans="2:8" ht="15" customHeight="1">
      <c r="B29" s="34"/>
      <c r="C29" s="34"/>
      <c r="D29" s="10" t="s">
        <v>34</v>
      </c>
      <c r="E29" s="11">
        <v>50000</v>
      </c>
      <c r="F29" s="12">
        <v>50000</v>
      </c>
      <c r="G29" s="12">
        <f t="shared" si="0"/>
        <v>0</v>
      </c>
      <c r="H29" s="12"/>
    </row>
    <row r="30" spans="2:8" ht="15" customHeight="1">
      <c r="B30" s="34"/>
      <c r="C30" s="34"/>
      <c r="D30" s="10" t="s">
        <v>35</v>
      </c>
      <c r="E30" s="13"/>
      <c r="F30" s="12">
        <v>0</v>
      </c>
      <c r="G30" s="12">
        <f t="shared" si="0"/>
        <v>0</v>
      </c>
      <c r="H30" s="12"/>
    </row>
    <row r="31" spans="2:8" ht="15" customHeight="1">
      <c r="B31" s="34"/>
      <c r="C31" s="35"/>
      <c r="D31" s="14" t="s">
        <v>36</v>
      </c>
      <c r="E31" s="15">
        <f>+E26+E27+E28+E29+E30</f>
        <v>5048000</v>
      </c>
      <c r="F31" s="16">
        <f>+F26+F27+F28+F29+F30</f>
        <v>5047900</v>
      </c>
      <c r="G31" s="16">
        <f t="shared" si="0"/>
        <v>100</v>
      </c>
      <c r="H31" s="16"/>
    </row>
    <row r="32" spans="2:8" ht="15" customHeight="1">
      <c r="B32" s="34"/>
      <c r="C32" s="33" t="s">
        <v>19</v>
      </c>
      <c r="D32" s="10" t="s">
        <v>37</v>
      </c>
      <c r="E32" s="8">
        <v>9962000</v>
      </c>
      <c r="F32" s="12">
        <v>9954000</v>
      </c>
      <c r="G32" s="12">
        <f t="shared" si="0"/>
        <v>8000</v>
      </c>
      <c r="H32" s="12"/>
    </row>
    <row r="33" spans="2:8" ht="15" customHeight="1">
      <c r="B33" s="34"/>
      <c r="C33" s="34"/>
      <c r="D33" s="10" t="s">
        <v>38</v>
      </c>
      <c r="E33" s="11">
        <v>10387000</v>
      </c>
      <c r="F33" s="12">
        <v>10308877</v>
      </c>
      <c r="G33" s="12">
        <f t="shared" si="0"/>
        <v>78123</v>
      </c>
      <c r="H33" s="12"/>
    </row>
    <row r="34" spans="2:8" ht="15" customHeight="1">
      <c r="B34" s="34"/>
      <c r="C34" s="34"/>
      <c r="D34" s="10" t="s">
        <v>39</v>
      </c>
      <c r="E34" s="11"/>
      <c r="F34" s="12">
        <v>0</v>
      </c>
      <c r="G34" s="12">
        <f t="shared" si="0"/>
        <v>0</v>
      </c>
      <c r="H34" s="12"/>
    </row>
    <row r="35" spans="2:8" ht="15" customHeight="1">
      <c r="B35" s="34"/>
      <c r="C35" s="34"/>
      <c r="D35" s="10" t="s">
        <v>40</v>
      </c>
      <c r="E35" s="13"/>
      <c r="F35" s="12">
        <v>0</v>
      </c>
      <c r="G35" s="12">
        <f t="shared" si="0"/>
        <v>0</v>
      </c>
      <c r="H35" s="12"/>
    </row>
    <row r="36" spans="2:8" ht="15" customHeight="1">
      <c r="B36" s="34"/>
      <c r="C36" s="35"/>
      <c r="D36" s="14" t="s">
        <v>41</v>
      </c>
      <c r="E36" s="15">
        <f>+E32+E33+E34+E35</f>
        <v>20349000</v>
      </c>
      <c r="F36" s="16">
        <f>+F32+F33+F34+F35</f>
        <v>20262877</v>
      </c>
      <c r="G36" s="16">
        <f t="shared" si="0"/>
        <v>86123</v>
      </c>
      <c r="H36" s="16"/>
    </row>
    <row r="37" spans="2:8" ht="15" customHeight="1">
      <c r="B37" s="35"/>
      <c r="C37" s="20" t="s">
        <v>42</v>
      </c>
      <c r="D37" s="18"/>
      <c r="E37" s="15">
        <f xml:space="preserve"> +E31 - E36</f>
        <v>-15301000</v>
      </c>
      <c r="F37" s="19">
        <f xml:space="preserve"> +F31 - F36</f>
        <v>-15214977</v>
      </c>
      <c r="G37" s="19">
        <f t="shared" si="0"/>
        <v>-86023</v>
      </c>
      <c r="H37" s="19"/>
    </row>
    <row r="38" spans="2:8" ht="15" customHeight="1">
      <c r="B38" s="33" t="s">
        <v>43</v>
      </c>
      <c r="C38" s="33" t="s">
        <v>10</v>
      </c>
      <c r="D38" s="10" t="s">
        <v>44</v>
      </c>
      <c r="E38" s="8"/>
      <c r="F38" s="12">
        <v>0</v>
      </c>
      <c r="G38" s="12">
        <f t="shared" si="0"/>
        <v>0</v>
      </c>
      <c r="H38" s="12"/>
    </row>
    <row r="39" spans="2:8" ht="15" customHeight="1">
      <c r="B39" s="34"/>
      <c r="C39" s="34"/>
      <c r="D39" s="10" t="s">
        <v>45</v>
      </c>
      <c r="E39" s="11"/>
      <c r="F39" s="12">
        <v>0</v>
      </c>
      <c r="G39" s="12">
        <f t="shared" si="0"/>
        <v>0</v>
      </c>
      <c r="H39" s="12"/>
    </row>
    <row r="40" spans="2:8" ht="15" customHeight="1">
      <c r="B40" s="34"/>
      <c r="C40" s="34"/>
      <c r="D40" s="10" t="s">
        <v>46</v>
      </c>
      <c r="E40" s="11">
        <v>15678000</v>
      </c>
      <c r="F40" s="12">
        <v>15686015</v>
      </c>
      <c r="G40" s="12">
        <f t="shared" si="0"/>
        <v>-8015</v>
      </c>
      <c r="H40" s="12"/>
    </row>
    <row r="41" spans="2:8" ht="15" customHeight="1">
      <c r="B41" s="34"/>
      <c r="C41" s="34"/>
      <c r="D41" s="10" t="s">
        <v>47</v>
      </c>
      <c r="E41" s="13">
        <v>2054000</v>
      </c>
      <c r="F41" s="12">
        <v>2048186</v>
      </c>
      <c r="G41" s="12">
        <f t="shared" si="0"/>
        <v>5814</v>
      </c>
      <c r="H41" s="12"/>
    </row>
    <row r="42" spans="2:8" ht="15" customHeight="1">
      <c r="B42" s="34"/>
      <c r="C42" s="35"/>
      <c r="D42" s="14" t="s">
        <v>48</v>
      </c>
      <c r="E42" s="15">
        <f>+E38+E39+E40+E41</f>
        <v>17732000</v>
      </c>
      <c r="F42" s="16">
        <f>+F38+F39+F40+F41</f>
        <v>17734201</v>
      </c>
      <c r="G42" s="16">
        <f t="shared" si="0"/>
        <v>-2201</v>
      </c>
      <c r="H42" s="16"/>
    </row>
    <row r="43" spans="2:8" ht="15" customHeight="1">
      <c r="B43" s="34"/>
      <c r="C43" s="33" t="s">
        <v>19</v>
      </c>
      <c r="D43" s="10" t="s">
        <v>49</v>
      </c>
      <c r="E43" s="8"/>
      <c r="F43" s="12">
        <v>0</v>
      </c>
      <c r="G43" s="12">
        <f t="shared" si="0"/>
        <v>0</v>
      </c>
      <c r="H43" s="12"/>
    </row>
    <row r="44" spans="2:8" ht="15" customHeight="1">
      <c r="B44" s="34"/>
      <c r="C44" s="34"/>
      <c r="D44" s="10" t="s">
        <v>50</v>
      </c>
      <c r="E44" s="11"/>
      <c r="F44" s="12">
        <v>0</v>
      </c>
      <c r="G44" s="12">
        <f t="shared" si="0"/>
        <v>0</v>
      </c>
      <c r="H44" s="12"/>
    </row>
    <row r="45" spans="2:8" ht="15" customHeight="1">
      <c r="B45" s="34"/>
      <c r="C45" s="34"/>
      <c r="D45" s="10" t="s">
        <v>51</v>
      </c>
      <c r="E45" s="11"/>
      <c r="F45" s="12">
        <v>0</v>
      </c>
      <c r="G45" s="12">
        <f t="shared" si="0"/>
        <v>0</v>
      </c>
      <c r="H45" s="12"/>
    </row>
    <row r="46" spans="2:8" ht="15" customHeight="1">
      <c r="B46" s="34"/>
      <c r="C46" s="34"/>
      <c r="D46" s="10" t="s">
        <v>52</v>
      </c>
      <c r="E46" s="11">
        <v>44908000</v>
      </c>
      <c r="F46" s="12">
        <v>43779303</v>
      </c>
      <c r="G46" s="12">
        <f t="shared" si="0"/>
        <v>1128697</v>
      </c>
      <c r="H46" s="12"/>
    </row>
    <row r="47" spans="2:8" ht="15" customHeight="1">
      <c r="B47" s="34"/>
      <c r="C47" s="34"/>
      <c r="D47" s="21" t="s">
        <v>53</v>
      </c>
      <c r="E47" s="13"/>
      <c r="F47" s="22">
        <v>0</v>
      </c>
      <c r="G47" s="22">
        <f t="shared" si="0"/>
        <v>0</v>
      </c>
      <c r="H47" s="22"/>
    </row>
    <row r="48" spans="2:8" ht="15" customHeight="1">
      <c r="B48" s="34"/>
      <c r="C48" s="35"/>
      <c r="D48" s="23" t="s">
        <v>54</v>
      </c>
      <c r="E48" s="15">
        <f>+E43+E44+E45+E46+E47</f>
        <v>44908000</v>
      </c>
      <c r="F48" s="24">
        <f>+F43+F44+F45+F46+F47</f>
        <v>43779303</v>
      </c>
      <c r="G48" s="24">
        <f t="shared" si="0"/>
        <v>1128697</v>
      </c>
      <c r="H48" s="24"/>
    </row>
    <row r="49" spans="2:8" ht="15" customHeight="1">
      <c r="B49" s="35"/>
      <c r="C49" s="20" t="s">
        <v>55</v>
      </c>
      <c r="D49" s="18"/>
      <c r="E49" s="15">
        <f xml:space="preserve"> +E42 - E48</f>
        <v>-27176000</v>
      </c>
      <c r="F49" s="19">
        <f xml:space="preserve"> +F42 - F48</f>
        <v>-26045102</v>
      </c>
      <c r="G49" s="19">
        <f t="shared" si="0"/>
        <v>-1130898</v>
      </c>
      <c r="H49" s="19"/>
    </row>
    <row r="50" spans="2:8" ht="15" customHeight="1">
      <c r="B50" s="25" t="s">
        <v>56</v>
      </c>
      <c r="C50" s="26"/>
      <c r="D50" s="27"/>
      <c r="E50" s="8"/>
      <c r="F50" s="28"/>
      <c r="G50" s="28">
        <f>E50 + E51</f>
        <v>0</v>
      </c>
      <c r="H50" s="28"/>
    </row>
    <row r="51" spans="2:8" ht="15" customHeight="1">
      <c r="B51" s="29"/>
      <c r="C51" s="30"/>
      <c r="D51" s="31"/>
      <c r="E51" s="13"/>
      <c r="F51" s="32"/>
      <c r="G51" s="32"/>
      <c r="H51" s="32"/>
    </row>
    <row r="52" spans="2:8" ht="15" customHeight="1">
      <c r="B52" s="20" t="s">
        <v>57</v>
      </c>
      <c r="C52" s="17"/>
      <c r="D52" s="18"/>
      <c r="E52" s="15">
        <f xml:space="preserve"> +E25 +E37 +E49 - (E50 + E51)</f>
        <v>0</v>
      </c>
      <c r="F52" s="19">
        <f xml:space="preserve"> +F25 +F37 +F49 - (F50 + F51)</f>
        <v>22600629</v>
      </c>
      <c r="G52" s="19">
        <f t="shared" si="0"/>
        <v>-22600629</v>
      </c>
      <c r="H52" s="19"/>
    </row>
    <row r="53" spans="2:8" ht="15" customHeight="1">
      <c r="B53" s="20" t="s">
        <v>58</v>
      </c>
      <c r="C53" s="17"/>
      <c r="D53" s="18"/>
      <c r="E53" s="15"/>
      <c r="F53" s="19">
        <v>225077724</v>
      </c>
      <c r="G53" s="19">
        <f t="shared" si="0"/>
        <v>-225077724</v>
      </c>
      <c r="H53" s="19"/>
    </row>
    <row r="54" spans="2:8" ht="15" customHeight="1">
      <c r="B54" s="20" t="s">
        <v>59</v>
      </c>
      <c r="C54" s="17"/>
      <c r="D54" s="18"/>
      <c r="E54" s="15">
        <f xml:space="preserve"> +E52 +E53</f>
        <v>0</v>
      </c>
      <c r="F54" s="19">
        <f xml:space="preserve"> +F52 +F53</f>
        <v>247678353</v>
      </c>
      <c r="G54" s="19">
        <f t="shared" si="0"/>
        <v>-247678353</v>
      </c>
      <c r="H54" s="19"/>
    </row>
  </sheetData>
  <mergeCells count="12">
    <mergeCell ref="B3:H3"/>
    <mergeCell ref="B5:H5"/>
    <mergeCell ref="B7:D7"/>
    <mergeCell ref="B8:B25"/>
    <mergeCell ref="C8:C15"/>
    <mergeCell ref="C16:C24"/>
    <mergeCell ref="B26:B37"/>
    <mergeCell ref="C26:C31"/>
    <mergeCell ref="C32:C36"/>
    <mergeCell ref="B38:B49"/>
    <mergeCell ref="C38:C42"/>
    <mergeCell ref="C43:C48"/>
  </mergeCells>
  <phoneticPr fontId="1"/>
  <pageMargins left="0.31496062992125984" right="0" top="0.55118110236220474" bottom="0.19685039370078741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2017-07-06T02:18:37Z</cp:lastPrinted>
  <dcterms:created xsi:type="dcterms:W3CDTF">2017-07-05T07:42:51Z</dcterms:created>
  <dcterms:modified xsi:type="dcterms:W3CDTF">2017-07-06T02:19:26Z</dcterms:modified>
</cp:coreProperties>
</file>