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07\Desktop\"/>
    </mc:Choice>
  </mc:AlternateContent>
  <bookViews>
    <workbookView xWindow="480" yWindow="45" windowWidth="18315" windowHeight="11880" activeTab="4"/>
  </bookViews>
  <sheets>
    <sheet name="全体" sheetId="1" r:id="rId1"/>
    <sheet name="老人" sheetId="4" r:id="rId2"/>
    <sheet name="保育" sheetId="5" r:id="rId3"/>
    <sheet name="病院" sheetId="6" r:id="rId4"/>
    <sheet name="別紙" sheetId="7" r:id="rId5"/>
    <sheet name="Sheet2" sheetId="2" r:id="rId6"/>
    <sheet name="Sheet3" sheetId="3" r:id="rId7"/>
  </sheets>
  <definedNames>
    <definedName name="_xlnm.Print_Area" localSheetId="0">全体!$A$1:$G$143</definedName>
    <definedName name="_xlnm.Print_Area" localSheetId="3">病院!$A$1:$G$140</definedName>
    <definedName name="_xlnm.Print_Area" localSheetId="4">別紙!$A$1:$F$106</definedName>
    <definedName name="_xlnm.Print_Area" localSheetId="2">保育!$A$1:$G$140</definedName>
    <definedName name="_xlnm.Print_Area" localSheetId="1">老人!$A$1:$G$140</definedName>
  </definedNames>
  <calcPr calcId="152511"/>
</workbook>
</file>

<file path=xl/calcChain.xml><?xml version="1.0" encoding="utf-8"?>
<calcChain xmlns="http://schemas.openxmlformats.org/spreadsheetml/2006/main">
  <c r="E106" i="7" l="1"/>
  <c r="E80" i="7"/>
  <c r="E73" i="7"/>
  <c r="F42" i="7"/>
  <c r="F24" i="7"/>
  <c r="D24" i="7"/>
  <c r="K45" i="1" l="1"/>
  <c r="K43" i="1"/>
  <c r="K42" i="1"/>
  <c r="K41" i="1"/>
  <c r="G41" i="1"/>
  <c r="G40" i="1"/>
  <c r="G42" i="1" l="1"/>
  <c r="G43" i="1"/>
  <c r="G44" i="1"/>
  <c r="I24" i="1"/>
  <c r="G22" i="4"/>
  <c r="G22" i="5"/>
  <c r="J24" i="1" s="1"/>
  <c r="H10" i="6"/>
  <c r="G22" i="6"/>
  <c r="K24" i="1" s="1"/>
  <c r="I110" i="1"/>
  <c r="H100" i="1"/>
  <c r="J97" i="4"/>
  <c r="K97" i="4"/>
  <c r="L97" i="4"/>
  <c r="M97" i="4"/>
  <c r="I97" i="4"/>
  <c r="H97" i="4"/>
  <c r="G107" i="4"/>
  <c r="G108" i="4"/>
  <c r="I111" i="1" s="1"/>
  <c r="J97" i="5"/>
  <c r="K97" i="5"/>
  <c r="L97" i="5"/>
  <c r="M97" i="5"/>
  <c r="N97" i="5"/>
  <c r="O97" i="5"/>
  <c r="P97" i="5"/>
  <c r="Q97" i="5"/>
  <c r="R97" i="5"/>
  <c r="I97" i="5"/>
  <c r="H97" i="5"/>
  <c r="G107" i="5"/>
  <c r="J110" i="1" s="1"/>
  <c r="G108" i="5"/>
  <c r="J111" i="1" s="1"/>
  <c r="G107" i="6"/>
  <c r="K110" i="1" s="1"/>
  <c r="G108" i="6"/>
  <c r="K111" i="1" s="1"/>
  <c r="J97" i="6"/>
  <c r="I97" i="6"/>
  <c r="H97" i="6"/>
  <c r="G64" i="5"/>
  <c r="J67" i="1" s="1"/>
  <c r="G64" i="4"/>
  <c r="I67" i="1" s="1"/>
  <c r="G64" i="6"/>
  <c r="K67" i="1" s="1"/>
  <c r="G21" i="5"/>
  <c r="J23" i="1" s="1"/>
  <c r="G21" i="4"/>
  <c r="I23" i="1" s="1"/>
  <c r="G21" i="6"/>
  <c r="K23" i="1" s="1"/>
  <c r="G24" i="1" l="1"/>
  <c r="G110" i="1"/>
  <c r="G67" i="1"/>
  <c r="G23" i="1"/>
  <c r="H112" i="1"/>
  <c r="L48" i="5"/>
  <c r="M56" i="5"/>
  <c r="M65" i="5" s="1"/>
  <c r="G19" i="4"/>
  <c r="I21" i="1" s="1"/>
  <c r="G19" i="5"/>
  <c r="J21" i="1" s="1"/>
  <c r="G19" i="6"/>
  <c r="K21" i="1" s="1"/>
  <c r="K106" i="1"/>
  <c r="J55" i="1"/>
  <c r="J56" i="1"/>
  <c r="I55" i="1"/>
  <c r="I56" i="1"/>
  <c r="I125" i="1"/>
  <c r="G137" i="6"/>
  <c r="K140" i="1" s="1"/>
  <c r="H136" i="6"/>
  <c r="G136" i="6" s="1"/>
  <c r="K139" i="1" s="1"/>
  <c r="J135" i="6"/>
  <c r="I135" i="6"/>
  <c r="G134" i="6"/>
  <c r="K137" i="1" s="1"/>
  <c r="G133" i="6"/>
  <c r="K136" i="1" s="1"/>
  <c r="G132" i="6"/>
  <c r="K135" i="1" s="1"/>
  <c r="G131" i="6"/>
  <c r="K134" i="1" s="1"/>
  <c r="G130" i="6"/>
  <c r="K133" i="1" s="1"/>
  <c r="G129" i="6"/>
  <c r="K132" i="1" s="1"/>
  <c r="J128" i="6"/>
  <c r="I128" i="6"/>
  <c r="H128" i="6"/>
  <c r="G127" i="6"/>
  <c r="K130" i="1" s="1"/>
  <c r="G126" i="6"/>
  <c r="K129" i="1" s="1"/>
  <c r="G125" i="6"/>
  <c r="K128" i="1" s="1"/>
  <c r="H124" i="6"/>
  <c r="H123" i="6" s="1"/>
  <c r="J123" i="6"/>
  <c r="I123" i="6"/>
  <c r="G122" i="6"/>
  <c r="K125" i="1" s="1"/>
  <c r="G120" i="6"/>
  <c r="K123" i="1" s="1"/>
  <c r="G119" i="6"/>
  <c r="K122" i="1" s="1"/>
  <c r="J118" i="6"/>
  <c r="I118" i="6"/>
  <c r="H118" i="6"/>
  <c r="G117" i="6"/>
  <c r="K120" i="1" s="1"/>
  <c r="G116" i="6"/>
  <c r="K119" i="1" s="1"/>
  <c r="G115" i="6"/>
  <c r="K118" i="1" s="1"/>
  <c r="G114" i="6"/>
  <c r="K117" i="1" s="1"/>
  <c r="G113" i="6"/>
  <c r="K116" i="1" s="1"/>
  <c r="G112" i="6"/>
  <c r="K115" i="1" s="1"/>
  <c r="G111" i="6"/>
  <c r="K114" i="1" s="1"/>
  <c r="G110" i="6"/>
  <c r="K113" i="1" s="1"/>
  <c r="J109" i="6"/>
  <c r="I109" i="6"/>
  <c r="I96" i="6" s="1"/>
  <c r="I121" i="6" s="1"/>
  <c r="H109" i="6"/>
  <c r="H96" i="6" s="1"/>
  <c r="G106" i="6"/>
  <c r="K109" i="1" s="1"/>
  <c r="G105" i="6"/>
  <c r="K108" i="1" s="1"/>
  <c r="G104" i="6"/>
  <c r="K107" i="1" s="1"/>
  <c r="G103" i="6"/>
  <c r="G102" i="6"/>
  <c r="K105" i="1" s="1"/>
  <c r="G101" i="6"/>
  <c r="K104" i="1" s="1"/>
  <c r="G100" i="6"/>
  <c r="K103" i="1" s="1"/>
  <c r="G99" i="6"/>
  <c r="K102" i="1" s="1"/>
  <c r="G98" i="6"/>
  <c r="K101" i="1" s="1"/>
  <c r="J96" i="6"/>
  <c r="J121" i="6" s="1"/>
  <c r="G95" i="6"/>
  <c r="K98" i="1" s="1"/>
  <c r="G94" i="6"/>
  <c r="K97" i="1" s="1"/>
  <c r="G93" i="6"/>
  <c r="K96" i="1" s="1"/>
  <c r="G92" i="6"/>
  <c r="K95" i="1" s="1"/>
  <c r="J87" i="6"/>
  <c r="I87" i="6"/>
  <c r="H87" i="6"/>
  <c r="G86" i="6"/>
  <c r="K89" i="1" s="1"/>
  <c r="G85" i="6"/>
  <c r="K88" i="1" s="1"/>
  <c r="G84" i="6"/>
  <c r="K87" i="1" s="1"/>
  <c r="G83" i="6"/>
  <c r="K86" i="1" s="1"/>
  <c r="G82" i="6"/>
  <c r="K85" i="1" s="1"/>
  <c r="G81" i="6"/>
  <c r="K84" i="1" s="1"/>
  <c r="G80" i="6"/>
  <c r="K83" i="1" s="1"/>
  <c r="G79" i="6"/>
  <c r="K82" i="1" s="1"/>
  <c r="G78" i="6"/>
  <c r="K81" i="1" s="1"/>
  <c r="G77" i="6"/>
  <c r="K80" i="1" s="1"/>
  <c r="G76" i="6"/>
  <c r="K79" i="1" s="1"/>
  <c r="G75" i="6"/>
  <c r="K78" i="1" s="1"/>
  <c r="G74" i="6"/>
  <c r="K77" i="1" s="1"/>
  <c r="G73" i="6"/>
  <c r="K76" i="1" s="1"/>
  <c r="G72" i="6"/>
  <c r="K75" i="1" s="1"/>
  <c r="G71" i="6"/>
  <c r="K74" i="1" s="1"/>
  <c r="G70" i="6"/>
  <c r="K73" i="1" s="1"/>
  <c r="G69" i="6"/>
  <c r="K72" i="1" s="1"/>
  <c r="G68" i="6"/>
  <c r="K71" i="1" s="1"/>
  <c r="G67" i="6"/>
  <c r="K70" i="1" s="1"/>
  <c r="G66" i="6"/>
  <c r="K69" i="1" s="1"/>
  <c r="G63" i="6"/>
  <c r="K66" i="1" s="1"/>
  <c r="G62" i="6"/>
  <c r="K65" i="1" s="1"/>
  <c r="G61" i="6"/>
  <c r="K64" i="1" s="1"/>
  <c r="G60" i="6"/>
  <c r="K63" i="1" s="1"/>
  <c r="G59" i="6"/>
  <c r="K62" i="1" s="1"/>
  <c r="G58" i="6"/>
  <c r="K61" i="1" s="1"/>
  <c r="G57" i="6"/>
  <c r="K60" i="1" s="1"/>
  <c r="J56" i="6"/>
  <c r="I56" i="6"/>
  <c r="H56" i="6"/>
  <c r="H65" i="6" s="1"/>
  <c r="G55" i="6"/>
  <c r="K58" i="1" s="1"/>
  <c r="G54" i="6"/>
  <c r="K57" i="1" s="1"/>
  <c r="G53" i="6"/>
  <c r="K56" i="1" s="1"/>
  <c r="G52" i="6"/>
  <c r="K55" i="1" s="1"/>
  <c r="G50" i="6"/>
  <c r="K53" i="1" s="1"/>
  <c r="G49" i="6"/>
  <c r="K52" i="1" s="1"/>
  <c r="J48" i="6"/>
  <c r="I48" i="6"/>
  <c r="H48" i="6"/>
  <c r="G47" i="6"/>
  <c r="K50" i="1" s="1"/>
  <c r="G46" i="6"/>
  <c r="K49" i="1" s="1"/>
  <c r="G45" i="6"/>
  <c r="K48" i="1" s="1"/>
  <c r="G44" i="6"/>
  <c r="K47" i="1" s="1"/>
  <c r="G43" i="6"/>
  <c r="K46" i="1" s="1"/>
  <c r="G42" i="6"/>
  <c r="G41" i="6"/>
  <c r="G40" i="6"/>
  <c r="G39" i="6"/>
  <c r="G38" i="6"/>
  <c r="K40" i="1" s="1"/>
  <c r="G37" i="6"/>
  <c r="K39" i="1" s="1"/>
  <c r="G36" i="6"/>
  <c r="K38" i="1" s="1"/>
  <c r="G35" i="6"/>
  <c r="K37" i="1" s="1"/>
  <c r="G34" i="6"/>
  <c r="K36" i="1" s="1"/>
  <c r="G33" i="6"/>
  <c r="K35" i="1" s="1"/>
  <c r="G32" i="6"/>
  <c r="K34" i="1" s="1"/>
  <c r="G31" i="6"/>
  <c r="K33" i="1" s="1"/>
  <c r="G30" i="6"/>
  <c r="K32" i="1" s="1"/>
  <c r="G29" i="6"/>
  <c r="K31" i="1" s="1"/>
  <c r="G28" i="6"/>
  <c r="K30" i="1" s="1"/>
  <c r="G27" i="6"/>
  <c r="K29" i="1" s="1"/>
  <c r="G26" i="6"/>
  <c r="K28" i="1" s="1"/>
  <c r="J25" i="6"/>
  <c r="J24" i="6" s="1"/>
  <c r="I25" i="6"/>
  <c r="I24" i="6" s="1"/>
  <c r="H25" i="6"/>
  <c r="H24" i="6" s="1"/>
  <c r="G23" i="6"/>
  <c r="K25" i="1" s="1"/>
  <c r="G20" i="6"/>
  <c r="K22" i="1" s="1"/>
  <c r="G18" i="6"/>
  <c r="K20" i="1" s="1"/>
  <c r="G17" i="6"/>
  <c r="K19" i="1" s="1"/>
  <c r="G16" i="6"/>
  <c r="K18" i="1" s="1"/>
  <c r="G15" i="6"/>
  <c r="K17" i="1" s="1"/>
  <c r="G14" i="6"/>
  <c r="K16" i="1" s="1"/>
  <c r="G13" i="6"/>
  <c r="K15" i="1" s="1"/>
  <c r="G12" i="6"/>
  <c r="K14" i="1" s="1"/>
  <c r="G11" i="6"/>
  <c r="K13" i="1" s="1"/>
  <c r="J10" i="6"/>
  <c r="I10" i="6"/>
  <c r="G9" i="6"/>
  <c r="K11" i="1" s="1"/>
  <c r="G8" i="6"/>
  <c r="K10" i="1" s="1"/>
  <c r="J7" i="6"/>
  <c r="I7" i="6"/>
  <c r="H7" i="6"/>
  <c r="M135" i="5"/>
  <c r="N135" i="5"/>
  <c r="O135" i="5"/>
  <c r="P135" i="5"/>
  <c r="Q135" i="5"/>
  <c r="Q138" i="5" s="1"/>
  <c r="M128" i="5"/>
  <c r="N128" i="5"/>
  <c r="O128" i="5"/>
  <c r="P128" i="5"/>
  <c r="Q128" i="5"/>
  <c r="M123" i="5"/>
  <c r="N123" i="5"/>
  <c r="O123" i="5"/>
  <c r="O138" i="5" s="1"/>
  <c r="P123" i="5"/>
  <c r="Q123" i="5"/>
  <c r="M118" i="5"/>
  <c r="N118" i="5"/>
  <c r="O118" i="5"/>
  <c r="P118" i="5"/>
  <c r="Q118" i="5"/>
  <c r="M109" i="5"/>
  <c r="N109" i="5"/>
  <c r="O109" i="5"/>
  <c r="O96" i="5" s="1"/>
  <c r="P109" i="5"/>
  <c r="P96" i="5" s="1"/>
  <c r="P121" i="5" s="1"/>
  <c r="Q109" i="5"/>
  <c r="M87" i="5"/>
  <c r="N87" i="5"/>
  <c r="O87" i="5"/>
  <c r="P87" i="5"/>
  <c r="Q87" i="5"/>
  <c r="N56" i="5"/>
  <c r="N65" i="5" s="1"/>
  <c r="O56" i="5"/>
  <c r="O65" i="5" s="1"/>
  <c r="P56" i="5"/>
  <c r="P65" i="5" s="1"/>
  <c r="Q56" i="5"/>
  <c r="Q65" i="5" s="1"/>
  <c r="M48" i="5"/>
  <c r="N48" i="5"/>
  <c r="O48" i="5"/>
  <c r="P48" i="5"/>
  <c r="Q48" i="5"/>
  <c r="M25" i="5"/>
  <c r="M24" i="5" s="1"/>
  <c r="N25" i="5"/>
  <c r="N24" i="5" s="1"/>
  <c r="O25" i="5"/>
  <c r="O24" i="5" s="1"/>
  <c r="P25" i="5"/>
  <c r="P24" i="5" s="1"/>
  <c r="Q25" i="5"/>
  <c r="Q24" i="5" s="1"/>
  <c r="M10" i="5"/>
  <c r="N10" i="5"/>
  <c r="O10" i="5"/>
  <c r="P10" i="5"/>
  <c r="Q10" i="5"/>
  <c r="M7" i="5"/>
  <c r="N7" i="5"/>
  <c r="O7" i="5"/>
  <c r="P7" i="5"/>
  <c r="Q7" i="5"/>
  <c r="G137" i="5"/>
  <c r="J140" i="1" s="1"/>
  <c r="H136" i="5"/>
  <c r="G136" i="5" s="1"/>
  <c r="J139" i="1" s="1"/>
  <c r="R135" i="5"/>
  <c r="L135" i="5"/>
  <c r="K135" i="5"/>
  <c r="J135" i="5"/>
  <c r="I135" i="5"/>
  <c r="H135" i="5"/>
  <c r="G134" i="5"/>
  <c r="J137" i="1" s="1"/>
  <c r="G133" i="5"/>
  <c r="J136" i="1" s="1"/>
  <c r="G132" i="5"/>
  <c r="J135" i="1" s="1"/>
  <c r="G131" i="5"/>
  <c r="J134" i="1" s="1"/>
  <c r="G130" i="5"/>
  <c r="J133" i="1" s="1"/>
  <c r="G129" i="5"/>
  <c r="J132" i="1" s="1"/>
  <c r="R128" i="5"/>
  <c r="L128" i="5"/>
  <c r="L138" i="5" s="1"/>
  <c r="K128" i="5"/>
  <c r="J128" i="5"/>
  <c r="I128" i="5"/>
  <c r="H128" i="5"/>
  <c r="G127" i="5"/>
  <c r="J130" i="1" s="1"/>
  <c r="G126" i="5"/>
  <c r="J129" i="1" s="1"/>
  <c r="G125" i="5"/>
  <c r="J128" i="1" s="1"/>
  <c r="H124" i="5"/>
  <c r="H123" i="5" s="1"/>
  <c r="R123" i="5"/>
  <c r="L123" i="5"/>
  <c r="K123" i="5"/>
  <c r="J123" i="5"/>
  <c r="I123" i="5"/>
  <c r="G122" i="5"/>
  <c r="J125" i="1" s="1"/>
  <c r="G120" i="5"/>
  <c r="J123" i="1" s="1"/>
  <c r="G119" i="5"/>
  <c r="J122" i="1" s="1"/>
  <c r="R118" i="5"/>
  <c r="L118" i="5"/>
  <c r="K118" i="5"/>
  <c r="J118" i="5"/>
  <c r="I118" i="5"/>
  <c r="H118" i="5"/>
  <c r="G117" i="5"/>
  <c r="J120" i="1" s="1"/>
  <c r="G116" i="5"/>
  <c r="J119" i="1" s="1"/>
  <c r="G115" i="5"/>
  <c r="J118" i="1" s="1"/>
  <c r="G114" i="5"/>
  <c r="J117" i="1" s="1"/>
  <c r="G113" i="5"/>
  <c r="J116" i="1" s="1"/>
  <c r="G112" i="5"/>
  <c r="J115" i="1" s="1"/>
  <c r="G111" i="5"/>
  <c r="J114" i="1" s="1"/>
  <c r="G110" i="5"/>
  <c r="J113" i="1" s="1"/>
  <c r="R109" i="5"/>
  <c r="R96" i="5" s="1"/>
  <c r="L109" i="5"/>
  <c r="K109" i="5"/>
  <c r="J109" i="5"/>
  <c r="I109" i="5"/>
  <c r="H109" i="5"/>
  <c r="G106" i="5"/>
  <c r="J109" i="1" s="1"/>
  <c r="G105" i="5"/>
  <c r="J108" i="1" s="1"/>
  <c r="G104" i="5"/>
  <c r="J107" i="1" s="1"/>
  <c r="G103" i="5"/>
  <c r="J106" i="1" s="1"/>
  <c r="G102" i="5"/>
  <c r="J105" i="1" s="1"/>
  <c r="G101" i="5"/>
  <c r="J104" i="1" s="1"/>
  <c r="G100" i="5"/>
  <c r="J103" i="1" s="1"/>
  <c r="G99" i="5"/>
  <c r="J102" i="1" s="1"/>
  <c r="G98" i="5"/>
  <c r="J101" i="1" s="1"/>
  <c r="K96" i="5"/>
  <c r="K121" i="5" s="1"/>
  <c r="J96" i="5"/>
  <c r="G95" i="5"/>
  <c r="J98" i="1" s="1"/>
  <c r="G94" i="5"/>
  <c r="J97" i="1" s="1"/>
  <c r="G93" i="5"/>
  <c r="J96" i="1" s="1"/>
  <c r="G92" i="5"/>
  <c r="J95" i="1" s="1"/>
  <c r="R87" i="5"/>
  <c r="L87" i="5"/>
  <c r="K87" i="5"/>
  <c r="J87" i="5"/>
  <c r="I87" i="5"/>
  <c r="H87" i="5"/>
  <c r="G86" i="5"/>
  <c r="J89" i="1" s="1"/>
  <c r="G85" i="5"/>
  <c r="J88" i="1" s="1"/>
  <c r="G84" i="5"/>
  <c r="J87" i="1" s="1"/>
  <c r="G83" i="5"/>
  <c r="J86" i="1" s="1"/>
  <c r="G82" i="5"/>
  <c r="J85" i="1" s="1"/>
  <c r="G81" i="5"/>
  <c r="J84" i="1" s="1"/>
  <c r="G80" i="5"/>
  <c r="J83" i="1" s="1"/>
  <c r="G79" i="5"/>
  <c r="J82" i="1" s="1"/>
  <c r="G78" i="5"/>
  <c r="J81" i="1" s="1"/>
  <c r="G77" i="5"/>
  <c r="J80" i="1" s="1"/>
  <c r="G76" i="5"/>
  <c r="J79" i="1" s="1"/>
  <c r="G75" i="5"/>
  <c r="J78" i="1" s="1"/>
  <c r="G74" i="5"/>
  <c r="J77" i="1" s="1"/>
  <c r="G73" i="5"/>
  <c r="J76" i="1" s="1"/>
  <c r="G72" i="5"/>
  <c r="J75" i="1" s="1"/>
  <c r="G71" i="5"/>
  <c r="J74" i="1" s="1"/>
  <c r="G70" i="5"/>
  <c r="J73" i="1" s="1"/>
  <c r="G69" i="5"/>
  <c r="J72" i="1" s="1"/>
  <c r="G68" i="5"/>
  <c r="J71" i="1" s="1"/>
  <c r="G67" i="5"/>
  <c r="J70" i="1" s="1"/>
  <c r="G66" i="5"/>
  <c r="J69" i="1" s="1"/>
  <c r="G63" i="5"/>
  <c r="J66" i="1" s="1"/>
  <c r="G62" i="5"/>
  <c r="J65" i="1" s="1"/>
  <c r="G61" i="5"/>
  <c r="J64" i="1" s="1"/>
  <c r="G60" i="5"/>
  <c r="J63" i="1" s="1"/>
  <c r="G59" i="5"/>
  <c r="J62" i="1" s="1"/>
  <c r="G58" i="5"/>
  <c r="J61" i="1" s="1"/>
  <c r="G57" i="5"/>
  <c r="J60" i="1" s="1"/>
  <c r="R56" i="5"/>
  <c r="R65" i="5" s="1"/>
  <c r="L56" i="5"/>
  <c r="L65" i="5" s="1"/>
  <c r="K56" i="5"/>
  <c r="K65" i="5" s="1"/>
  <c r="J56" i="5"/>
  <c r="J65" i="5" s="1"/>
  <c r="I56" i="5"/>
  <c r="I65" i="5" s="1"/>
  <c r="H56" i="5"/>
  <c r="H65" i="5" s="1"/>
  <c r="G65" i="5" s="1"/>
  <c r="J68" i="1" s="1"/>
  <c r="G55" i="5"/>
  <c r="J58" i="1" s="1"/>
  <c r="G54" i="5"/>
  <c r="J57" i="1" s="1"/>
  <c r="G50" i="5"/>
  <c r="J53" i="1" s="1"/>
  <c r="G49" i="5"/>
  <c r="J52" i="1" s="1"/>
  <c r="R48" i="5"/>
  <c r="K48" i="5"/>
  <c r="J48" i="5"/>
  <c r="I48" i="5"/>
  <c r="H48" i="5"/>
  <c r="G47" i="5"/>
  <c r="J50" i="1" s="1"/>
  <c r="G46" i="5"/>
  <c r="J49" i="1" s="1"/>
  <c r="G45" i="5"/>
  <c r="J48" i="1" s="1"/>
  <c r="G44" i="5"/>
  <c r="J47" i="1" s="1"/>
  <c r="G43" i="5"/>
  <c r="J46" i="1" s="1"/>
  <c r="G42" i="5"/>
  <c r="J45" i="1" s="1"/>
  <c r="G41" i="5"/>
  <c r="J44" i="1" s="1"/>
  <c r="G40" i="5"/>
  <c r="J43" i="1" s="1"/>
  <c r="G39" i="5"/>
  <c r="J42" i="1" s="1"/>
  <c r="G38" i="5"/>
  <c r="J40" i="1" s="1"/>
  <c r="G37" i="5"/>
  <c r="J39" i="1" s="1"/>
  <c r="G36" i="5"/>
  <c r="J38" i="1" s="1"/>
  <c r="G35" i="5"/>
  <c r="J37" i="1" s="1"/>
  <c r="G34" i="5"/>
  <c r="J36" i="1" s="1"/>
  <c r="G33" i="5"/>
  <c r="J35" i="1" s="1"/>
  <c r="G32" i="5"/>
  <c r="J34" i="1" s="1"/>
  <c r="G31" i="5"/>
  <c r="J33" i="1" s="1"/>
  <c r="G30" i="5"/>
  <c r="J32" i="1" s="1"/>
  <c r="G29" i="5"/>
  <c r="J31" i="1" s="1"/>
  <c r="G28" i="5"/>
  <c r="J30" i="1" s="1"/>
  <c r="G27" i="5"/>
  <c r="J29" i="1" s="1"/>
  <c r="G26" i="5"/>
  <c r="J28" i="1" s="1"/>
  <c r="R25" i="5"/>
  <c r="R24" i="5" s="1"/>
  <c r="L25" i="5"/>
  <c r="L24" i="5" s="1"/>
  <c r="K25" i="5"/>
  <c r="K24" i="5" s="1"/>
  <c r="J25" i="5"/>
  <c r="J24" i="5" s="1"/>
  <c r="I25" i="5"/>
  <c r="I24" i="5" s="1"/>
  <c r="H25" i="5"/>
  <c r="H24" i="5" s="1"/>
  <c r="G23" i="5"/>
  <c r="J25" i="1" s="1"/>
  <c r="G20" i="5"/>
  <c r="J22" i="1" s="1"/>
  <c r="G18" i="5"/>
  <c r="J20" i="1" s="1"/>
  <c r="G17" i="5"/>
  <c r="J19" i="1" s="1"/>
  <c r="G16" i="5"/>
  <c r="J18" i="1" s="1"/>
  <c r="G15" i="5"/>
  <c r="J17" i="1" s="1"/>
  <c r="G14" i="5"/>
  <c r="J16" i="1" s="1"/>
  <c r="G13" i="5"/>
  <c r="J15" i="1" s="1"/>
  <c r="G12" i="5"/>
  <c r="J14" i="1" s="1"/>
  <c r="G11" i="5"/>
  <c r="J13" i="1" s="1"/>
  <c r="R10" i="5"/>
  <c r="L10" i="5"/>
  <c r="K10" i="5"/>
  <c r="J10" i="5"/>
  <c r="I10" i="5"/>
  <c r="H10" i="5"/>
  <c r="G9" i="5"/>
  <c r="J11" i="1" s="1"/>
  <c r="G8" i="5"/>
  <c r="J10" i="1" s="1"/>
  <c r="R7" i="5"/>
  <c r="L7" i="5"/>
  <c r="L6" i="5" s="1"/>
  <c r="K7" i="5"/>
  <c r="J7" i="5"/>
  <c r="I7" i="5"/>
  <c r="H7" i="5"/>
  <c r="H6" i="5" s="1"/>
  <c r="L135" i="4"/>
  <c r="L128" i="4"/>
  <c r="L123" i="4"/>
  <c r="L118" i="4"/>
  <c r="L109" i="4"/>
  <c r="L87" i="4"/>
  <c r="L56" i="4"/>
  <c r="L65" i="4" s="1"/>
  <c r="L48" i="4"/>
  <c r="L25" i="4"/>
  <c r="L24" i="4" s="1"/>
  <c r="L10" i="4"/>
  <c r="L7" i="4"/>
  <c r="G137" i="4"/>
  <c r="I140" i="1" s="1"/>
  <c r="H136" i="4"/>
  <c r="H135" i="4" s="1"/>
  <c r="G136" i="4"/>
  <c r="I139" i="1" s="1"/>
  <c r="M135" i="4"/>
  <c r="K135" i="4"/>
  <c r="J135" i="4"/>
  <c r="I135" i="4"/>
  <c r="G134" i="4"/>
  <c r="I137" i="1" s="1"/>
  <c r="G133" i="4"/>
  <c r="I136" i="1" s="1"/>
  <c r="G132" i="4"/>
  <c r="I135" i="1" s="1"/>
  <c r="G131" i="4"/>
  <c r="I134" i="1" s="1"/>
  <c r="G130" i="4"/>
  <c r="I133" i="1" s="1"/>
  <c r="G129" i="4"/>
  <c r="I132" i="1" s="1"/>
  <c r="M128" i="4"/>
  <c r="K128" i="4"/>
  <c r="J128" i="4"/>
  <c r="I128" i="4"/>
  <c r="H128" i="4"/>
  <c r="G127" i="4"/>
  <c r="I130" i="1" s="1"/>
  <c r="G126" i="4"/>
  <c r="I129" i="1" s="1"/>
  <c r="G125" i="4"/>
  <c r="I128" i="1" s="1"/>
  <c r="H124" i="4"/>
  <c r="G124" i="4" s="1"/>
  <c r="I127" i="1" s="1"/>
  <c r="M123" i="4"/>
  <c r="K123" i="4"/>
  <c r="K138" i="4" s="1"/>
  <c r="J123" i="4"/>
  <c r="I123" i="4"/>
  <c r="G120" i="4"/>
  <c r="I123" i="1" s="1"/>
  <c r="G119" i="4"/>
  <c r="I122" i="1" s="1"/>
  <c r="M118" i="4"/>
  <c r="K118" i="4"/>
  <c r="J118" i="4"/>
  <c r="I118" i="4"/>
  <c r="H118" i="4"/>
  <c r="G117" i="4"/>
  <c r="I120" i="1" s="1"/>
  <c r="G116" i="4"/>
  <c r="I119" i="1" s="1"/>
  <c r="G115" i="4"/>
  <c r="I118" i="1" s="1"/>
  <c r="G114" i="4"/>
  <c r="I117" i="1" s="1"/>
  <c r="G113" i="4"/>
  <c r="I116" i="1" s="1"/>
  <c r="G112" i="4"/>
  <c r="I115" i="1" s="1"/>
  <c r="G111" i="4"/>
  <c r="I114" i="1" s="1"/>
  <c r="G110" i="4"/>
  <c r="I113" i="1" s="1"/>
  <c r="M109" i="4"/>
  <c r="K109" i="4"/>
  <c r="J109" i="4"/>
  <c r="I109" i="4"/>
  <c r="H109" i="4"/>
  <c r="G106" i="4"/>
  <c r="I109" i="1" s="1"/>
  <c r="G105" i="4"/>
  <c r="I108" i="1" s="1"/>
  <c r="G104" i="4"/>
  <c r="I107" i="1" s="1"/>
  <c r="G103" i="4"/>
  <c r="I106" i="1" s="1"/>
  <c r="G102" i="4"/>
  <c r="I105" i="1" s="1"/>
  <c r="G101" i="4"/>
  <c r="I104" i="1" s="1"/>
  <c r="G100" i="4"/>
  <c r="I103" i="1" s="1"/>
  <c r="G99" i="4"/>
  <c r="I102" i="1" s="1"/>
  <c r="G98" i="4"/>
  <c r="I101" i="1" s="1"/>
  <c r="M96" i="4"/>
  <c r="M121" i="4" s="1"/>
  <c r="G95" i="4"/>
  <c r="I98" i="1" s="1"/>
  <c r="G94" i="4"/>
  <c r="I97" i="1" s="1"/>
  <c r="G93" i="4"/>
  <c r="I96" i="1" s="1"/>
  <c r="G92" i="4"/>
  <c r="I95" i="1" s="1"/>
  <c r="M87" i="4"/>
  <c r="K87" i="4"/>
  <c r="J87" i="4"/>
  <c r="I87" i="4"/>
  <c r="H87" i="4"/>
  <c r="G86" i="4"/>
  <c r="I89" i="1" s="1"/>
  <c r="G85" i="4"/>
  <c r="I88" i="1" s="1"/>
  <c r="G84" i="4"/>
  <c r="I87" i="1" s="1"/>
  <c r="G83" i="4"/>
  <c r="I86" i="1" s="1"/>
  <c r="G82" i="4"/>
  <c r="I85" i="1" s="1"/>
  <c r="G81" i="4"/>
  <c r="I84" i="1" s="1"/>
  <c r="G80" i="4"/>
  <c r="I83" i="1" s="1"/>
  <c r="G79" i="4"/>
  <c r="I82" i="1" s="1"/>
  <c r="G78" i="4"/>
  <c r="I81" i="1" s="1"/>
  <c r="G77" i="4"/>
  <c r="I80" i="1" s="1"/>
  <c r="G76" i="4"/>
  <c r="I79" i="1" s="1"/>
  <c r="G75" i="4"/>
  <c r="I78" i="1" s="1"/>
  <c r="G74" i="4"/>
  <c r="I77" i="1" s="1"/>
  <c r="G73" i="4"/>
  <c r="I76" i="1" s="1"/>
  <c r="G72" i="4"/>
  <c r="I75" i="1" s="1"/>
  <c r="G71" i="4"/>
  <c r="I74" i="1" s="1"/>
  <c r="G70" i="4"/>
  <c r="I73" i="1" s="1"/>
  <c r="G69" i="4"/>
  <c r="I72" i="1" s="1"/>
  <c r="G68" i="4"/>
  <c r="I71" i="1" s="1"/>
  <c r="G67" i="4"/>
  <c r="I70" i="1" s="1"/>
  <c r="I69" i="1"/>
  <c r="G63" i="4"/>
  <c r="I66" i="1" s="1"/>
  <c r="G62" i="4"/>
  <c r="I65" i="1" s="1"/>
  <c r="G61" i="4"/>
  <c r="I64" i="1" s="1"/>
  <c r="G60" i="4"/>
  <c r="I63" i="1" s="1"/>
  <c r="G59" i="4"/>
  <c r="I62" i="1" s="1"/>
  <c r="G58" i="4"/>
  <c r="I61" i="1" s="1"/>
  <c r="G57" i="4"/>
  <c r="I60" i="1" s="1"/>
  <c r="M56" i="4"/>
  <c r="M65" i="4" s="1"/>
  <c r="K56" i="4"/>
  <c r="K65" i="4" s="1"/>
  <c r="J56" i="4"/>
  <c r="J65" i="4" s="1"/>
  <c r="I56" i="4"/>
  <c r="I65" i="4" s="1"/>
  <c r="H56" i="4"/>
  <c r="H65" i="4" s="1"/>
  <c r="G55" i="4"/>
  <c r="I58" i="1" s="1"/>
  <c r="G54" i="4"/>
  <c r="I57" i="1" s="1"/>
  <c r="G50" i="4"/>
  <c r="I53" i="1" s="1"/>
  <c r="G49" i="4"/>
  <c r="I52" i="1" s="1"/>
  <c r="M48" i="4"/>
  <c r="K48" i="4"/>
  <c r="J48" i="4"/>
  <c r="I48" i="4"/>
  <c r="H48" i="4"/>
  <c r="G47" i="4"/>
  <c r="I50" i="1" s="1"/>
  <c r="G46" i="4"/>
  <c r="I49" i="1" s="1"/>
  <c r="G45" i="4"/>
  <c r="I48" i="1" s="1"/>
  <c r="G44" i="4"/>
  <c r="I47" i="1" s="1"/>
  <c r="G43" i="4"/>
  <c r="I46" i="1" s="1"/>
  <c r="G42" i="4"/>
  <c r="I45" i="1" s="1"/>
  <c r="G41" i="4"/>
  <c r="I44" i="1" s="1"/>
  <c r="G40" i="4"/>
  <c r="I43" i="1" s="1"/>
  <c r="G39" i="4"/>
  <c r="I42" i="1" s="1"/>
  <c r="G38" i="4"/>
  <c r="I40" i="1" s="1"/>
  <c r="G37" i="4"/>
  <c r="I39" i="1" s="1"/>
  <c r="G36" i="4"/>
  <c r="I38" i="1" s="1"/>
  <c r="G35" i="4"/>
  <c r="I37" i="1" s="1"/>
  <c r="G34" i="4"/>
  <c r="I36" i="1" s="1"/>
  <c r="G33" i="4"/>
  <c r="I35" i="1" s="1"/>
  <c r="G32" i="4"/>
  <c r="I34" i="1" s="1"/>
  <c r="G31" i="4"/>
  <c r="I33" i="1" s="1"/>
  <c r="G30" i="4"/>
  <c r="I32" i="1" s="1"/>
  <c r="G29" i="4"/>
  <c r="I31" i="1" s="1"/>
  <c r="G28" i="4"/>
  <c r="I30" i="1" s="1"/>
  <c r="G27" i="4"/>
  <c r="I29" i="1" s="1"/>
  <c r="G26" i="4"/>
  <c r="I28" i="1" s="1"/>
  <c r="M25" i="4"/>
  <c r="M24" i="4" s="1"/>
  <c r="K25" i="4"/>
  <c r="K24" i="4" s="1"/>
  <c r="J25" i="4"/>
  <c r="J24" i="4" s="1"/>
  <c r="I25" i="4"/>
  <c r="I24" i="4" s="1"/>
  <c r="H25" i="4"/>
  <c r="H24" i="4" s="1"/>
  <c r="G23" i="4"/>
  <c r="I25" i="1" s="1"/>
  <c r="G20" i="4"/>
  <c r="I22" i="1" s="1"/>
  <c r="G18" i="4"/>
  <c r="I20" i="1" s="1"/>
  <c r="G17" i="4"/>
  <c r="I19" i="1" s="1"/>
  <c r="G16" i="4"/>
  <c r="I18" i="1" s="1"/>
  <c r="G15" i="4"/>
  <c r="I17" i="1" s="1"/>
  <c r="G14" i="4"/>
  <c r="I16" i="1" s="1"/>
  <c r="G13" i="4"/>
  <c r="I15" i="1" s="1"/>
  <c r="G12" i="4"/>
  <c r="I14" i="1" s="1"/>
  <c r="G11" i="4"/>
  <c r="I13" i="1" s="1"/>
  <c r="M10" i="4"/>
  <c r="K10" i="4"/>
  <c r="K6" i="4" s="1"/>
  <c r="J10" i="4"/>
  <c r="I10" i="4"/>
  <c r="H10" i="4"/>
  <c r="G9" i="4"/>
  <c r="I11" i="1" s="1"/>
  <c r="G8" i="4"/>
  <c r="I10" i="1" s="1"/>
  <c r="M7" i="4"/>
  <c r="K7" i="4"/>
  <c r="J7" i="4"/>
  <c r="I7" i="4"/>
  <c r="H7" i="4"/>
  <c r="L138" i="1"/>
  <c r="L131" i="1"/>
  <c r="L126" i="1"/>
  <c r="H139" i="1"/>
  <c r="H138" i="1" s="1"/>
  <c r="H131" i="1"/>
  <c r="H127" i="1"/>
  <c r="L121" i="1"/>
  <c r="L112" i="1"/>
  <c r="L100" i="1"/>
  <c r="H121" i="1"/>
  <c r="L90" i="1"/>
  <c r="H90" i="1"/>
  <c r="L59" i="1"/>
  <c r="L68" i="1" s="1"/>
  <c r="H59" i="1"/>
  <c r="L51" i="1"/>
  <c r="L27" i="1"/>
  <c r="L26" i="1" s="1"/>
  <c r="L12" i="1"/>
  <c r="L9" i="1"/>
  <c r="H51" i="1"/>
  <c r="H27" i="1"/>
  <c r="H12" i="1"/>
  <c r="H9" i="1"/>
  <c r="H68" i="1" l="1"/>
  <c r="H91" i="1" s="1"/>
  <c r="J6" i="4"/>
  <c r="I138" i="4"/>
  <c r="G109" i="1"/>
  <c r="L8" i="1"/>
  <c r="L54" i="1" s="1"/>
  <c r="L99" i="1"/>
  <c r="L124" i="1" s="1"/>
  <c r="R138" i="5"/>
  <c r="M138" i="5"/>
  <c r="K6" i="5"/>
  <c r="L141" i="1"/>
  <c r="L142" i="1" s="1"/>
  <c r="L91" i="1"/>
  <c r="L92" i="1" s="1"/>
  <c r="J138" i="6"/>
  <c r="J139" i="6" s="1"/>
  <c r="J6" i="6"/>
  <c r="J51" i="6" s="1"/>
  <c r="I6" i="6"/>
  <c r="I51" i="6" s="1"/>
  <c r="H121" i="6"/>
  <c r="G121" i="6" s="1"/>
  <c r="K124" i="1" s="1"/>
  <c r="G118" i="6"/>
  <c r="K121" i="1" s="1"/>
  <c r="I65" i="6"/>
  <c r="I88" i="6" s="1"/>
  <c r="H135" i="6"/>
  <c r="H138" i="6" s="1"/>
  <c r="J65" i="6"/>
  <c r="J88" i="6" s="1"/>
  <c r="G124" i="6"/>
  <c r="K127" i="1" s="1"/>
  <c r="H88" i="6"/>
  <c r="G10" i="6"/>
  <c r="K12" i="1" s="1"/>
  <c r="H6" i="6"/>
  <c r="H51" i="6" s="1"/>
  <c r="H99" i="1"/>
  <c r="H124" i="1" s="1"/>
  <c r="H8" i="1"/>
  <c r="P138" i="5"/>
  <c r="P139" i="5" s="1"/>
  <c r="P88" i="5"/>
  <c r="P6" i="5"/>
  <c r="P51" i="5" s="1"/>
  <c r="R121" i="5"/>
  <c r="R88" i="5"/>
  <c r="R6" i="5"/>
  <c r="R51" i="5" s="1"/>
  <c r="N138" i="5"/>
  <c r="N96" i="5"/>
  <c r="N121" i="5" s="1"/>
  <c r="N88" i="5"/>
  <c r="N6" i="5"/>
  <c r="N51" i="5" s="1"/>
  <c r="O121" i="5"/>
  <c r="O139" i="5" s="1"/>
  <c r="O88" i="5"/>
  <c r="O6" i="5"/>
  <c r="O51" i="5" s="1"/>
  <c r="L96" i="5"/>
  <c r="L121" i="5" s="1"/>
  <c r="L139" i="5" s="1"/>
  <c r="L88" i="5"/>
  <c r="Q88" i="5"/>
  <c r="M88" i="5"/>
  <c r="K138" i="5"/>
  <c r="K139" i="5" s="1"/>
  <c r="K88" i="5"/>
  <c r="K51" i="5"/>
  <c r="J138" i="5"/>
  <c r="J121" i="5"/>
  <c r="G118" i="5"/>
  <c r="J121" i="1" s="1"/>
  <c r="J88" i="5"/>
  <c r="J6" i="5"/>
  <c r="J51" i="5" s="1"/>
  <c r="I138" i="5"/>
  <c r="I96" i="5"/>
  <c r="I121" i="5" s="1"/>
  <c r="I88" i="5"/>
  <c r="G48" i="5"/>
  <c r="J51" i="1" s="1"/>
  <c r="I6" i="5"/>
  <c r="I51" i="5" s="1"/>
  <c r="G128" i="5"/>
  <c r="J131" i="1" s="1"/>
  <c r="H96" i="5"/>
  <c r="H121" i="5" s="1"/>
  <c r="G109" i="5"/>
  <c r="J112" i="1" s="1"/>
  <c r="H88" i="5"/>
  <c r="G56" i="5"/>
  <c r="J59" i="1" s="1"/>
  <c r="H51" i="5"/>
  <c r="J138" i="4"/>
  <c r="G128" i="4"/>
  <c r="I131" i="1" s="1"/>
  <c r="J96" i="4"/>
  <c r="J121" i="4" s="1"/>
  <c r="J88" i="4"/>
  <c r="J51" i="4"/>
  <c r="K96" i="4"/>
  <c r="K121" i="4" s="1"/>
  <c r="K139" i="4" s="1"/>
  <c r="K88" i="4"/>
  <c r="K51" i="4"/>
  <c r="M138" i="4"/>
  <c r="M139" i="4" s="1"/>
  <c r="M88" i="4"/>
  <c r="M6" i="4"/>
  <c r="M51" i="4" s="1"/>
  <c r="I96" i="4"/>
  <c r="I121" i="4" s="1"/>
  <c r="I88" i="4"/>
  <c r="G56" i="4"/>
  <c r="I59" i="1" s="1"/>
  <c r="G21" i="1"/>
  <c r="G19" i="1"/>
  <c r="G125" i="1"/>
  <c r="G135" i="1"/>
  <c r="G25" i="1"/>
  <c r="G75" i="1"/>
  <c r="G79" i="1"/>
  <c r="G83" i="1"/>
  <c r="G111" i="1"/>
  <c r="G64" i="1"/>
  <c r="G105" i="1"/>
  <c r="G35" i="1"/>
  <c r="I6" i="4"/>
  <c r="I51" i="4" s="1"/>
  <c r="G7" i="4"/>
  <c r="I9" i="1" s="1"/>
  <c r="G135" i="4"/>
  <c r="I138" i="1" s="1"/>
  <c r="G119" i="1"/>
  <c r="H96" i="4"/>
  <c r="H121" i="4" s="1"/>
  <c r="G109" i="4"/>
  <c r="I112" i="1" s="1"/>
  <c r="L138" i="4"/>
  <c r="G118" i="4"/>
  <c r="I121" i="1" s="1"/>
  <c r="G101" i="1"/>
  <c r="G97" i="4"/>
  <c r="I100" i="1" s="1"/>
  <c r="G87" i="1"/>
  <c r="G71" i="1"/>
  <c r="L88" i="4"/>
  <c r="G52" i="1"/>
  <c r="G16" i="1"/>
  <c r="G137" i="1"/>
  <c r="G133" i="1"/>
  <c r="G129" i="1"/>
  <c r="G117" i="1"/>
  <c r="G113" i="1"/>
  <c r="G107" i="1"/>
  <c r="G103" i="1"/>
  <c r="G95" i="1"/>
  <c r="G66" i="1"/>
  <c r="G62" i="1"/>
  <c r="G58" i="1"/>
  <c r="G50" i="1"/>
  <c r="G46" i="1"/>
  <c r="G37" i="1"/>
  <c r="G33" i="1"/>
  <c r="G29" i="1"/>
  <c r="G18" i="1"/>
  <c r="G14" i="1"/>
  <c r="G10" i="1"/>
  <c r="G56" i="1"/>
  <c r="G123" i="1"/>
  <c r="G115" i="1"/>
  <c r="G97" i="1"/>
  <c r="G89" i="1"/>
  <c r="G85" i="1"/>
  <c r="G81" i="1"/>
  <c r="G77" i="1"/>
  <c r="G73" i="1"/>
  <c r="G69" i="1"/>
  <c r="G60" i="1"/>
  <c r="G48" i="1"/>
  <c r="G39" i="1"/>
  <c r="G31" i="1"/>
  <c r="G20" i="1"/>
  <c r="G86" i="1"/>
  <c r="G82" i="1"/>
  <c r="G78" i="1"/>
  <c r="G74" i="1"/>
  <c r="G70" i="1"/>
  <c r="G53" i="1"/>
  <c r="G122" i="1"/>
  <c r="G118" i="1"/>
  <c r="G114" i="1"/>
  <c r="G108" i="1"/>
  <c r="G88" i="1"/>
  <c r="G84" i="1"/>
  <c r="G80" i="1"/>
  <c r="G76" i="1"/>
  <c r="G72" i="1"/>
  <c r="G11" i="1"/>
  <c r="G140" i="1"/>
  <c r="G134" i="1"/>
  <c r="G130" i="1"/>
  <c r="G104" i="1"/>
  <c r="G96" i="1"/>
  <c r="G63" i="1"/>
  <c r="G55" i="1"/>
  <c r="G47" i="1"/>
  <c r="G38" i="1"/>
  <c r="G34" i="1"/>
  <c r="G30" i="1"/>
  <c r="G15" i="1"/>
  <c r="G136" i="1"/>
  <c r="G132" i="1"/>
  <c r="G128" i="1"/>
  <c r="G120" i="1"/>
  <c r="G116" i="1"/>
  <c r="G106" i="1"/>
  <c r="G102" i="1"/>
  <c r="G98" i="1"/>
  <c r="G65" i="1"/>
  <c r="G61" i="1"/>
  <c r="G57" i="1"/>
  <c r="G49" i="1"/>
  <c r="G45" i="1"/>
  <c r="G36" i="1"/>
  <c r="G32" i="1"/>
  <c r="G28" i="1"/>
  <c r="G22" i="1"/>
  <c r="G17" i="1"/>
  <c r="G13" i="1"/>
  <c r="G48" i="6"/>
  <c r="K51" i="1" s="1"/>
  <c r="I138" i="6"/>
  <c r="I139" i="6" s="1"/>
  <c r="G128" i="6"/>
  <c r="K131" i="1" s="1"/>
  <c r="G24" i="6"/>
  <c r="K26" i="1" s="1"/>
  <c r="G97" i="6"/>
  <c r="K100" i="1" s="1"/>
  <c r="G109" i="6"/>
  <c r="K112" i="1" s="1"/>
  <c r="G135" i="6"/>
  <c r="K138" i="1" s="1"/>
  <c r="G87" i="6"/>
  <c r="K90" i="1" s="1"/>
  <c r="G123" i="6"/>
  <c r="K126" i="1" s="1"/>
  <c r="G7" i="6"/>
  <c r="K9" i="1" s="1"/>
  <c r="G96" i="6"/>
  <c r="K99" i="1" s="1"/>
  <c r="G25" i="6"/>
  <c r="K27" i="1" s="1"/>
  <c r="G56" i="6"/>
  <c r="K59" i="1" s="1"/>
  <c r="G135" i="5"/>
  <c r="J138" i="1" s="1"/>
  <c r="Q96" i="5"/>
  <c r="Q121" i="5" s="1"/>
  <c r="Q139" i="5" s="1"/>
  <c r="M96" i="5"/>
  <c r="M121" i="5" s="1"/>
  <c r="M139" i="5" s="1"/>
  <c r="G97" i="5"/>
  <c r="J100" i="1" s="1"/>
  <c r="G87" i="5"/>
  <c r="J90" i="1" s="1"/>
  <c r="G24" i="5"/>
  <c r="J26" i="1" s="1"/>
  <c r="G10" i="5"/>
  <c r="J12" i="1" s="1"/>
  <c r="Q6" i="5"/>
  <c r="Q51" i="5" s="1"/>
  <c r="M6" i="5"/>
  <c r="M51" i="5" s="1"/>
  <c r="M89" i="5" s="1"/>
  <c r="G7" i="5"/>
  <c r="J9" i="1" s="1"/>
  <c r="H138" i="5"/>
  <c r="G123" i="5"/>
  <c r="J126" i="1" s="1"/>
  <c r="L51" i="5"/>
  <c r="G25" i="5"/>
  <c r="J27" i="1" s="1"/>
  <c r="G124" i="5"/>
  <c r="J127" i="1" s="1"/>
  <c r="L96" i="4"/>
  <c r="L121" i="4" s="1"/>
  <c r="L139" i="4" s="1"/>
  <c r="G87" i="4"/>
  <c r="I90" i="1" s="1"/>
  <c r="G48" i="4"/>
  <c r="I51" i="1" s="1"/>
  <c r="G25" i="4"/>
  <c r="I27" i="1" s="1"/>
  <c r="G24" i="4"/>
  <c r="I26" i="1" s="1"/>
  <c r="L6" i="4"/>
  <c r="L51" i="4" s="1"/>
  <c r="G10" i="4"/>
  <c r="I12" i="1" s="1"/>
  <c r="H6" i="4"/>
  <c r="H123" i="4"/>
  <c r="G139" i="1"/>
  <c r="H126" i="1"/>
  <c r="H141" i="1" s="1"/>
  <c r="H26" i="1"/>
  <c r="I139" i="4" l="1"/>
  <c r="R139" i="5"/>
  <c r="K89" i="4"/>
  <c r="K140" i="4" s="1"/>
  <c r="L143" i="1"/>
  <c r="G88" i="6"/>
  <c r="K91" i="1" s="1"/>
  <c r="J89" i="6"/>
  <c r="J140" i="6" s="1"/>
  <c r="G138" i="6"/>
  <c r="K141" i="1" s="1"/>
  <c r="G65" i="6"/>
  <c r="K68" i="1" s="1"/>
  <c r="I89" i="6"/>
  <c r="I140" i="6" s="1"/>
  <c r="G6" i="6"/>
  <c r="K8" i="1" s="1"/>
  <c r="G127" i="1"/>
  <c r="I89" i="5"/>
  <c r="G9" i="1"/>
  <c r="G131" i="1"/>
  <c r="H142" i="1"/>
  <c r="H54" i="1"/>
  <c r="H92" i="1" s="1"/>
  <c r="P89" i="5"/>
  <c r="P140" i="5" s="1"/>
  <c r="R89" i="5"/>
  <c r="R140" i="5" s="1"/>
  <c r="N139" i="5"/>
  <c r="N89" i="5"/>
  <c r="O89" i="5"/>
  <c r="O140" i="5" s="1"/>
  <c r="L89" i="5"/>
  <c r="L140" i="5" s="1"/>
  <c r="Q89" i="5"/>
  <c r="Q140" i="5" s="1"/>
  <c r="M140" i="5"/>
  <c r="G51" i="1"/>
  <c r="G121" i="1"/>
  <c r="G112" i="1"/>
  <c r="K89" i="5"/>
  <c r="K140" i="5" s="1"/>
  <c r="J139" i="5"/>
  <c r="J89" i="5"/>
  <c r="G138" i="1"/>
  <c r="G138" i="5"/>
  <c r="J141" i="1" s="1"/>
  <c r="I139" i="5"/>
  <c r="G121" i="5"/>
  <c r="J124" i="1" s="1"/>
  <c r="G96" i="5"/>
  <c r="J99" i="1" s="1"/>
  <c r="G88" i="5"/>
  <c r="J91" i="1" s="1"/>
  <c r="G27" i="1"/>
  <c r="G6" i="5"/>
  <c r="J8" i="1" s="1"/>
  <c r="G100" i="1"/>
  <c r="G90" i="1"/>
  <c r="H89" i="5"/>
  <c r="G59" i="1"/>
  <c r="G12" i="1"/>
  <c r="J139" i="4"/>
  <c r="J89" i="4"/>
  <c r="M89" i="4"/>
  <c r="M140" i="4" s="1"/>
  <c r="G6" i="4"/>
  <c r="I8" i="1" s="1"/>
  <c r="G96" i="4"/>
  <c r="I99" i="1" s="1"/>
  <c r="I89" i="4"/>
  <c r="I140" i="4" s="1"/>
  <c r="G121" i="4"/>
  <c r="I124" i="1" s="1"/>
  <c r="L89" i="4"/>
  <c r="L140" i="4" s="1"/>
  <c r="G26" i="1"/>
  <c r="H139" i="6"/>
  <c r="G139" i="6" s="1"/>
  <c r="K142" i="1" s="1"/>
  <c r="H89" i="6"/>
  <c r="G51" i="6"/>
  <c r="K54" i="1" s="1"/>
  <c r="G51" i="5"/>
  <c r="J54" i="1" s="1"/>
  <c r="H139" i="5"/>
  <c r="H51" i="4"/>
  <c r="G123" i="4"/>
  <c r="I126" i="1" s="1"/>
  <c r="G126" i="1" s="1"/>
  <c r="H138" i="4"/>
  <c r="G65" i="4"/>
  <c r="I68" i="1" s="1"/>
  <c r="H88" i="4"/>
  <c r="G88" i="4" s="1"/>
  <c r="I91" i="1" s="1"/>
  <c r="G68" i="1" l="1"/>
  <c r="I140" i="5"/>
  <c r="H143" i="1"/>
  <c r="N140" i="5"/>
  <c r="J140" i="5"/>
  <c r="G139" i="5"/>
  <c r="J142" i="1" s="1"/>
  <c r="G99" i="1"/>
  <c r="G89" i="5"/>
  <c r="J92" i="1" s="1"/>
  <c r="G124" i="1"/>
  <c r="G91" i="1"/>
  <c r="G8" i="1"/>
  <c r="H140" i="5"/>
  <c r="J140" i="4"/>
  <c r="G89" i="6"/>
  <c r="K92" i="1" s="1"/>
  <c r="H140" i="6"/>
  <c r="G140" i="6" s="1"/>
  <c r="K143" i="1" s="1"/>
  <c r="H89" i="4"/>
  <c r="G51" i="4"/>
  <c r="I54" i="1" s="1"/>
  <c r="G54" i="1" s="1"/>
  <c r="G138" i="4"/>
  <c r="I141" i="1" s="1"/>
  <c r="G141" i="1" s="1"/>
  <c r="H139" i="4"/>
  <c r="G139" i="4" s="1"/>
  <c r="I142" i="1" s="1"/>
  <c r="G140" i="5" l="1"/>
  <c r="J143" i="1" s="1"/>
  <c r="G142" i="1"/>
  <c r="G89" i="4"/>
  <c r="I92" i="1" s="1"/>
  <c r="G92" i="1" s="1"/>
  <c r="H140" i="4"/>
  <c r="G140" i="4" s="1"/>
  <c r="I143" i="1" s="1"/>
  <c r="G143" i="1" l="1"/>
</calcChain>
</file>

<file path=xl/comments1.xml><?xml version="1.0" encoding="utf-8"?>
<comments xmlns="http://schemas.openxmlformats.org/spreadsheetml/2006/main">
  <authors>
    <author>共愛会</author>
    <author>KYO05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共愛会: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まろにえ作成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共愛会:</t>
        </r>
        <r>
          <rPr>
            <sz val="9"/>
            <color indexed="81"/>
            <rFont val="ＭＳ Ｐゴシック"/>
            <family val="3"/>
            <charset val="128"/>
          </rPr>
          <t xml:space="preserve">
手打ち
　0.05違う？
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ふえる？？</t>
        </r>
      </text>
    </comment>
  </commentList>
</comments>
</file>

<file path=xl/sharedStrings.xml><?xml version="1.0" encoding="utf-8"?>
<sst xmlns="http://schemas.openxmlformats.org/spreadsheetml/2006/main" count="967" uniqueCount="385">
  <si>
    <t>Ⅰ資産の部</t>
    <rPh sb="1" eb="3">
      <t>シサン</t>
    </rPh>
    <rPh sb="4" eb="5">
      <t>ブ</t>
    </rPh>
    <phoneticPr fontId="2"/>
  </si>
  <si>
    <t>1.流動資産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</si>
  <si>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</si>
  <si>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現金</t>
    <rPh sb="0" eb="2">
      <t>ゲンキン</t>
    </rPh>
    <phoneticPr fontId="2"/>
  </si>
  <si>
    <t>小口現金</t>
    <rPh sb="0" eb="2">
      <t>コグチ</t>
    </rPh>
    <rPh sb="2" eb="4">
      <t>ゲンキン</t>
    </rPh>
    <phoneticPr fontId="2"/>
  </si>
  <si>
    <t>預金</t>
    <rPh sb="0" eb="2">
      <t>ヨキン</t>
    </rPh>
    <phoneticPr fontId="2"/>
  </si>
  <si>
    <t>　</t>
    <phoneticPr fontId="2"/>
  </si>
  <si>
    <t>普通預金　北洋銀行函館中央支店</t>
    <rPh sb="0" eb="2">
      <t>フツウ</t>
    </rPh>
    <rPh sb="2" eb="4">
      <t>ヨキン</t>
    </rPh>
    <rPh sb="5" eb="7">
      <t>ホクヨウ</t>
    </rPh>
    <rPh sb="7" eb="9">
      <t>ギンコウ</t>
    </rPh>
    <rPh sb="9" eb="11">
      <t>ハコダテ</t>
    </rPh>
    <rPh sb="11" eb="13">
      <t>チュウオウ</t>
    </rPh>
    <rPh sb="13" eb="15">
      <t>シテン</t>
    </rPh>
    <phoneticPr fontId="2"/>
  </si>
  <si>
    <t>現　　　金　現金手許有高</t>
    <rPh sb="0" eb="1">
      <t>ゲン</t>
    </rPh>
    <rPh sb="4" eb="5">
      <t>キン</t>
    </rPh>
    <rPh sb="6" eb="8">
      <t>ゲンキン</t>
    </rPh>
    <rPh sb="8" eb="9">
      <t>テ</t>
    </rPh>
    <rPh sb="9" eb="10">
      <t>ユル</t>
    </rPh>
    <rPh sb="10" eb="11">
      <t>ア</t>
    </rPh>
    <rPh sb="11" eb="12">
      <t>タカ</t>
    </rPh>
    <phoneticPr fontId="2"/>
  </si>
  <si>
    <t>普通預金　みちのく銀行函館営業部</t>
    <rPh sb="0" eb="2">
      <t>フツウ</t>
    </rPh>
    <rPh sb="2" eb="4">
      <t>ヨキン</t>
    </rPh>
    <rPh sb="9" eb="11">
      <t>ギンコウ</t>
    </rPh>
    <rPh sb="11" eb="13">
      <t>ハコダテ</t>
    </rPh>
    <rPh sb="13" eb="15">
      <t>エイギョウ</t>
    </rPh>
    <rPh sb="15" eb="16">
      <t>ブ</t>
    </rPh>
    <phoneticPr fontId="2"/>
  </si>
  <si>
    <t>普通預金　渡島信金五稜郭支店</t>
    <rPh sb="0" eb="2">
      <t>フツウ</t>
    </rPh>
    <rPh sb="2" eb="4">
      <t>ヨキン</t>
    </rPh>
    <rPh sb="5" eb="6">
      <t>ワタ</t>
    </rPh>
    <rPh sb="6" eb="7">
      <t>シマ</t>
    </rPh>
    <rPh sb="7" eb="9">
      <t>シンキン</t>
    </rPh>
    <rPh sb="9" eb="12">
      <t>ゴリョウカク</t>
    </rPh>
    <rPh sb="12" eb="14">
      <t>シテン</t>
    </rPh>
    <phoneticPr fontId="2"/>
  </si>
  <si>
    <t>普通預金　函館信金本店</t>
    <rPh sb="0" eb="2">
      <t>フツウ</t>
    </rPh>
    <rPh sb="2" eb="4">
      <t>ヨキン</t>
    </rPh>
    <rPh sb="5" eb="7">
      <t>ハコダテ</t>
    </rPh>
    <rPh sb="7" eb="9">
      <t>シンキン</t>
    </rPh>
    <rPh sb="9" eb="11">
      <t>ホンテン</t>
    </rPh>
    <phoneticPr fontId="2"/>
  </si>
  <si>
    <t>普通預金　函館信金知内支店</t>
    <rPh sb="0" eb="2">
      <t>フツウ</t>
    </rPh>
    <rPh sb="2" eb="4">
      <t>ヨキン</t>
    </rPh>
    <rPh sb="5" eb="7">
      <t>ハコダテ</t>
    </rPh>
    <rPh sb="7" eb="9">
      <t>シンキン</t>
    </rPh>
    <rPh sb="9" eb="11">
      <t>シリウチ</t>
    </rPh>
    <rPh sb="11" eb="13">
      <t>シテン</t>
    </rPh>
    <phoneticPr fontId="2"/>
  </si>
  <si>
    <t>自動払込　知内郵便局</t>
    <rPh sb="0" eb="2">
      <t>ジドウ</t>
    </rPh>
    <rPh sb="2" eb="3">
      <t>ハラ</t>
    </rPh>
    <rPh sb="3" eb="4">
      <t>コ</t>
    </rPh>
    <rPh sb="5" eb="7">
      <t>シリウチ</t>
    </rPh>
    <rPh sb="7" eb="10">
      <t>ユウビンキョク</t>
    </rPh>
    <phoneticPr fontId="2"/>
  </si>
  <si>
    <t>普通預金　みずほ銀行函館支店</t>
    <rPh sb="0" eb="2">
      <t>フツウ</t>
    </rPh>
    <rPh sb="2" eb="4">
      <t>ヨキン</t>
    </rPh>
    <rPh sb="8" eb="10">
      <t>ギンコウ</t>
    </rPh>
    <rPh sb="10" eb="12">
      <t>ハコダテ</t>
    </rPh>
    <rPh sb="12" eb="14">
      <t>シテン</t>
    </rPh>
    <phoneticPr fontId="2"/>
  </si>
  <si>
    <t>普通預金　渡島信金南茅部支店</t>
    <rPh sb="0" eb="2">
      <t>フツウ</t>
    </rPh>
    <rPh sb="2" eb="4">
      <t>ヨキン</t>
    </rPh>
    <rPh sb="5" eb="6">
      <t>ワタ</t>
    </rPh>
    <rPh sb="6" eb="7">
      <t>シマ</t>
    </rPh>
    <rPh sb="7" eb="9">
      <t>シンキン</t>
    </rPh>
    <rPh sb="9" eb="12">
      <t>ミナミカヤベ</t>
    </rPh>
    <rPh sb="12" eb="14">
      <t>シテン</t>
    </rPh>
    <phoneticPr fontId="2"/>
  </si>
  <si>
    <t>普通預金　みちのく銀行湯の川支店</t>
    <rPh sb="0" eb="2">
      <t>フツウ</t>
    </rPh>
    <rPh sb="2" eb="4">
      <t>ヨキン</t>
    </rPh>
    <rPh sb="9" eb="11">
      <t>ギンコウ</t>
    </rPh>
    <rPh sb="11" eb="12">
      <t>ユ</t>
    </rPh>
    <rPh sb="13" eb="14">
      <t>カワ</t>
    </rPh>
    <rPh sb="14" eb="16">
      <t>シテン</t>
    </rPh>
    <phoneticPr fontId="2"/>
  </si>
  <si>
    <t>普通預金　あおぞら銀行本店</t>
    <rPh sb="0" eb="2">
      <t>フツウ</t>
    </rPh>
    <rPh sb="2" eb="4">
      <t>ヨキン</t>
    </rPh>
    <rPh sb="9" eb="11">
      <t>ギンコウ</t>
    </rPh>
    <rPh sb="11" eb="13">
      <t>ホンテン</t>
    </rPh>
    <phoneticPr fontId="2"/>
  </si>
  <si>
    <t>事業未収金</t>
    <rPh sb="0" eb="2">
      <t>ジギョウ</t>
    </rPh>
    <rPh sb="2" eb="5">
      <t>ミシュウキン</t>
    </rPh>
    <phoneticPr fontId="2"/>
  </si>
  <si>
    <t>支払基金</t>
    <rPh sb="0" eb="2">
      <t>シハライ</t>
    </rPh>
    <rPh sb="2" eb="4">
      <t>キキン</t>
    </rPh>
    <phoneticPr fontId="2"/>
  </si>
  <si>
    <t>国保連合会</t>
    <rPh sb="0" eb="2">
      <t>コクホ</t>
    </rPh>
    <rPh sb="2" eb="5">
      <t>レンゴウカイ</t>
    </rPh>
    <phoneticPr fontId="2"/>
  </si>
  <si>
    <t>労災保険</t>
    <rPh sb="0" eb="2">
      <t>ロウサイ</t>
    </rPh>
    <rPh sb="2" eb="4">
      <t>ホケン</t>
    </rPh>
    <phoneticPr fontId="2"/>
  </si>
  <si>
    <t>交通事故</t>
    <rPh sb="0" eb="2">
      <t>コウツウ</t>
    </rPh>
    <rPh sb="2" eb="4">
      <t>ジコ</t>
    </rPh>
    <phoneticPr fontId="2"/>
  </si>
  <si>
    <t>負担金入院</t>
    <rPh sb="0" eb="3">
      <t>フタンキン</t>
    </rPh>
    <rPh sb="3" eb="5">
      <t>ニュウイン</t>
    </rPh>
    <phoneticPr fontId="2"/>
  </si>
  <si>
    <t>負担金外来</t>
    <rPh sb="0" eb="3">
      <t>フタンキン</t>
    </rPh>
    <rPh sb="3" eb="5">
      <t>ガイライ</t>
    </rPh>
    <phoneticPr fontId="2"/>
  </si>
  <si>
    <t>負担金介護</t>
    <rPh sb="0" eb="3">
      <t>フタンキン</t>
    </rPh>
    <rPh sb="3" eb="5">
      <t>カイゴ</t>
    </rPh>
    <phoneticPr fontId="2"/>
  </si>
  <si>
    <t>高額医療</t>
    <rPh sb="0" eb="2">
      <t>コウガク</t>
    </rPh>
    <rPh sb="2" eb="4">
      <t>イリョウ</t>
    </rPh>
    <phoneticPr fontId="2"/>
  </si>
  <si>
    <t>自費</t>
    <rPh sb="0" eb="2">
      <t>ジヒ</t>
    </rPh>
    <phoneticPr fontId="2"/>
  </si>
  <si>
    <t>市町村</t>
    <rPh sb="0" eb="3">
      <t>シチョウソン</t>
    </rPh>
    <phoneticPr fontId="2"/>
  </si>
  <si>
    <t>人間ドック</t>
    <rPh sb="0" eb="2">
      <t>ニンゲン</t>
    </rPh>
    <phoneticPr fontId="2"/>
  </si>
  <si>
    <t>介護国保</t>
    <rPh sb="0" eb="2">
      <t>カイゴ</t>
    </rPh>
    <rPh sb="2" eb="4">
      <t>コクホ</t>
    </rPh>
    <phoneticPr fontId="2"/>
  </si>
  <si>
    <t>未収金</t>
    <rPh sb="0" eb="3">
      <t>ミシュウキン</t>
    </rPh>
    <phoneticPr fontId="2"/>
  </si>
  <si>
    <t>未収収益</t>
    <rPh sb="0" eb="2">
      <t>ミシュウ</t>
    </rPh>
    <rPh sb="2" eb="4">
      <t>シュウエキ</t>
    </rPh>
    <phoneticPr fontId="2"/>
  </si>
  <si>
    <t>立替金</t>
    <rPh sb="0" eb="2">
      <t>タテカエ</t>
    </rPh>
    <rPh sb="2" eb="3">
      <t>キン</t>
    </rPh>
    <phoneticPr fontId="2"/>
  </si>
  <si>
    <t>前払金</t>
    <rPh sb="0" eb="2">
      <t>マエバラ</t>
    </rPh>
    <rPh sb="2" eb="3">
      <t>キン</t>
    </rPh>
    <phoneticPr fontId="2"/>
  </si>
  <si>
    <t>前払費用</t>
    <rPh sb="0" eb="2">
      <t>マエバラ</t>
    </rPh>
    <rPh sb="2" eb="3">
      <t>ヒ</t>
    </rPh>
    <rPh sb="3" eb="4">
      <t>ヨウ</t>
    </rPh>
    <phoneticPr fontId="2"/>
  </si>
  <si>
    <t>仮払金</t>
    <rPh sb="0" eb="2">
      <t>カリバラ</t>
    </rPh>
    <rPh sb="2" eb="3">
      <t>キン</t>
    </rPh>
    <phoneticPr fontId="2"/>
  </si>
  <si>
    <t>その他の流動資産</t>
    <rPh sb="2" eb="3">
      <t>タ</t>
    </rPh>
    <rPh sb="4" eb="6">
      <t>リュウドウ</t>
    </rPh>
    <rPh sb="6" eb="8">
      <t>シサン</t>
    </rPh>
    <phoneticPr fontId="2"/>
  </si>
  <si>
    <t>本部ａ/ｃ</t>
    <rPh sb="0" eb="2">
      <t>ホンブ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</si>
  <si>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</si>
  <si>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2.固定資産</t>
    <rPh sb="2" eb="4">
      <t>コテイ</t>
    </rPh>
    <rPh sb="4" eb="6">
      <t>シサン</t>
    </rPh>
    <phoneticPr fontId="2"/>
  </si>
  <si>
    <t>基本財産</t>
    <rPh sb="0" eb="2">
      <t>キホン</t>
    </rPh>
    <rPh sb="2" eb="4">
      <t>ザイサン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</si>
  <si>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</si>
  <si>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</si>
  <si>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</si>
  <si>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電気設備</t>
    <rPh sb="0" eb="2">
      <t>デンキ</t>
    </rPh>
    <rPh sb="2" eb="4">
      <t>セツビ</t>
    </rPh>
    <phoneticPr fontId="2"/>
  </si>
  <si>
    <t>給排水設備</t>
    <rPh sb="0" eb="3">
      <t>キュウハイスイ</t>
    </rPh>
    <rPh sb="3" eb="5">
      <t>セツビ</t>
    </rPh>
    <phoneticPr fontId="2"/>
  </si>
  <si>
    <t>外構構築物</t>
    <rPh sb="0" eb="1">
      <t>ガイ</t>
    </rPh>
    <rPh sb="1" eb="2">
      <t>カマ</t>
    </rPh>
    <rPh sb="2" eb="5">
      <t>コウチクブツ</t>
    </rPh>
    <phoneticPr fontId="2"/>
  </si>
  <si>
    <t>冷暖房設備</t>
    <rPh sb="0" eb="3">
      <t>レイダンボウ</t>
    </rPh>
    <rPh sb="3" eb="5">
      <t>セツビ</t>
    </rPh>
    <phoneticPr fontId="2"/>
  </si>
  <si>
    <t>昇降機設備</t>
    <rPh sb="0" eb="3">
      <t>ショウコウキ</t>
    </rPh>
    <rPh sb="3" eb="5">
      <t>セツビ</t>
    </rPh>
    <phoneticPr fontId="2"/>
  </si>
  <si>
    <t>スプリンクラー設備</t>
    <rPh sb="7" eb="9">
      <t>セツビ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</si>
  <si>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</si>
  <si>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</si>
  <si>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</si>
  <si>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車輛運搬具</t>
    <rPh sb="0" eb="2">
      <t>シャリョウ</t>
    </rPh>
    <rPh sb="2" eb="4">
      <t>ウンパン</t>
    </rPh>
    <rPh sb="4" eb="5">
      <t>グ</t>
    </rPh>
    <phoneticPr fontId="2"/>
  </si>
  <si>
    <t>器具及び備品</t>
    <rPh sb="0" eb="2">
      <t>キグ</t>
    </rPh>
    <rPh sb="2" eb="3">
      <t>オヨ</t>
    </rPh>
    <rPh sb="4" eb="6">
      <t>ビヒン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</si>
  <si>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</si>
  <si>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医療機器</t>
    <rPh sb="0" eb="2">
      <t>イリョウ</t>
    </rPh>
    <rPh sb="2" eb="4">
      <t>キキ</t>
    </rPh>
    <phoneticPr fontId="2"/>
  </si>
  <si>
    <t>有形リース資産</t>
    <rPh sb="0" eb="2">
      <t>ユウケイ</t>
    </rPh>
    <rPh sb="5" eb="7">
      <t>シサン</t>
    </rPh>
    <phoneticPr fontId="2"/>
  </si>
  <si>
    <t>ソフトウェア</t>
    <phoneticPr fontId="2"/>
  </si>
  <si>
    <t>拠点区分間長期貸付金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</si>
  <si>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7">
      <t>シ</t>
    </rPh>
    <rPh sb="7" eb="8">
      <t>サン</t>
    </rPh>
    <phoneticPr fontId="2"/>
  </si>
  <si>
    <t>人件費積立資産</t>
    <rPh sb="0" eb="3">
      <t>ジンケンヒ</t>
    </rPh>
    <rPh sb="3" eb="5">
      <t>ツミタテ</t>
    </rPh>
    <rPh sb="5" eb="7">
      <t>シサン</t>
    </rPh>
    <phoneticPr fontId="2"/>
  </si>
  <si>
    <t>修繕費積立資産</t>
    <rPh sb="0" eb="3">
      <t>シュウゼンヒ</t>
    </rPh>
    <rPh sb="3" eb="5">
      <t>ツミタテ</t>
    </rPh>
    <rPh sb="5" eb="7">
      <t>シサン</t>
    </rPh>
    <phoneticPr fontId="2"/>
  </si>
  <si>
    <t>備品購入積立資産</t>
    <rPh sb="0" eb="2">
      <t>ビヒン</t>
    </rPh>
    <rPh sb="2" eb="4">
      <t>コウニュウ</t>
    </rPh>
    <rPh sb="4" eb="6">
      <t>ツミタテ</t>
    </rPh>
    <rPh sb="6" eb="8">
      <t>シサン</t>
    </rPh>
    <phoneticPr fontId="2"/>
  </si>
  <si>
    <t>施設整備積立資産</t>
    <rPh sb="0" eb="2">
      <t>シセツ</t>
    </rPh>
    <rPh sb="2" eb="4">
      <t>セイビ</t>
    </rPh>
    <rPh sb="4" eb="6">
      <t>ツミタテ</t>
    </rPh>
    <rPh sb="6" eb="8">
      <t>シサン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</si>
  <si>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</si>
  <si>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Ⅱ負債の部</t>
    <rPh sb="1" eb="3">
      <t>フサイ</t>
    </rPh>
    <rPh sb="4" eb="5">
      <t>ブ</t>
    </rPh>
    <phoneticPr fontId="2"/>
  </si>
  <si>
    <t>1.流動負債</t>
    <rPh sb="2" eb="4">
      <t>リュウドウ</t>
    </rPh>
    <rPh sb="4" eb="6">
      <t>フサイ</t>
    </rPh>
    <phoneticPr fontId="2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</si>
  <si>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</si>
  <si>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2"/>
  </si>
  <si>
    <t>その他の未払金</t>
    <rPh sb="2" eb="3">
      <t>タ</t>
    </rPh>
    <rPh sb="4" eb="6">
      <t>ミハラ</t>
    </rPh>
    <rPh sb="6" eb="7">
      <t>キン</t>
    </rPh>
    <phoneticPr fontId="2"/>
  </si>
  <si>
    <t>未払費用</t>
    <rPh sb="0" eb="2">
      <t>ミハラ</t>
    </rPh>
    <rPh sb="2" eb="4">
      <t>ヒヨウ</t>
    </rPh>
    <phoneticPr fontId="2"/>
  </si>
  <si>
    <t>預り金</t>
    <rPh sb="0" eb="1">
      <t>アズ</t>
    </rPh>
    <rPh sb="2" eb="3">
      <t>キン</t>
    </rPh>
    <phoneticPr fontId="2"/>
  </si>
  <si>
    <t>職員預り金</t>
    <rPh sb="0" eb="2">
      <t>ショクイン</t>
    </rPh>
    <rPh sb="2" eb="3">
      <t>アズカ</t>
    </rPh>
    <rPh sb="4" eb="5">
      <t>キン</t>
    </rPh>
    <phoneticPr fontId="2"/>
  </si>
  <si>
    <t>所得税</t>
    <rPh sb="0" eb="3">
      <t>ショトクゼイ</t>
    </rPh>
    <phoneticPr fontId="2"/>
  </si>
  <si>
    <t>道市民税</t>
    <rPh sb="0" eb="1">
      <t>ミチ</t>
    </rPh>
    <rPh sb="1" eb="4">
      <t>シミンゼイ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</si>
  <si>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</si>
  <si>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</si>
  <si>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厚生年金</t>
    <rPh sb="0" eb="2">
      <t>コウセイ</t>
    </rPh>
    <rPh sb="2" eb="4">
      <t>ネンキン</t>
    </rPh>
    <phoneticPr fontId="2"/>
  </si>
  <si>
    <t>児童手当</t>
    <rPh sb="0" eb="2">
      <t>ジドウ</t>
    </rPh>
    <rPh sb="2" eb="4">
      <t>テアテ</t>
    </rPh>
    <phoneticPr fontId="2"/>
  </si>
  <si>
    <t>退職金</t>
    <rPh sb="0" eb="3">
      <t>タイショクキン</t>
    </rPh>
    <phoneticPr fontId="2"/>
  </si>
  <si>
    <t>共済会職員出資金・掛金</t>
    <rPh sb="0" eb="3">
      <t>キョウサイカイ</t>
    </rPh>
    <rPh sb="3" eb="5">
      <t>ショクイン</t>
    </rPh>
    <rPh sb="5" eb="8">
      <t>シュッシキン</t>
    </rPh>
    <rPh sb="9" eb="11">
      <t>カケキン</t>
    </rPh>
    <phoneticPr fontId="2"/>
  </si>
  <si>
    <t>その他</t>
    <rPh sb="2" eb="3">
      <t>タ</t>
    </rPh>
    <phoneticPr fontId="2"/>
  </si>
  <si>
    <t>利用者預り金</t>
    <rPh sb="0" eb="3">
      <t>リヨウシャ</t>
    </rPh>
    <rPh sb="3" eb="4">
      <t>アズカ</t>
    </rPh>
    <rPh sb="5" eb="6">
      <t>キン</t>
    </rPh>
    <phoneticPr fontId="2"/>
  </si>
  <si>
    <t>前受金</t>
    <rPh sb="0" eb="2">
      <t>マエウ</t>
    </rPh>
    <rPh sb="2" eb="3">
      <t>キン</t>
    </rPh>
    <phoneticPr fontId="2"/>
  </si>
  <si>
    <t>前受収益</t>
    <rPh sb="0" eb="2">
      <t>マエウ</t>
    </rPh>
    <rPh sb="2" eb="4">
      <t>シュウエキ</t>
    </rPh>
    <phoneticPr fontId="2"/>
  </si>
  <si>
    <t>仮受金</t>
    <rPh sb="0" eb="2">
      <t>カリウケ</t>
    </rPh>
    <rPh sb="2" eb="3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</si>
  <si>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</si>
  <si>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未払法人税等</t>
    <rPh sb="0" eb="2">
      <t>ミハラ</t>
    </rPh>
    <rPh sb="2" eb="5">
      <t>ホウジンゼイ</t>
    </rPh>
    <rPh sb="5" eb="6">
      <t>トウ</t>
    </rPh>
    <phoneticPr fontId="2"/>
  </si>
  <si>
    <t>繰延税金負債</t>
    <rPh sb="0" eb="2">
      <t>クリノベ</t>
    </rPh>
    <rPh sb="2" eb="4">
      <t>ゼイキン</t>
    </rPh>
    <rPh sb="4" eb="6">
      <t>フサイ</t>
    </rPh>
    <phoneticPr fontId="2"/>
  </si>
  <si>
    <t>その他の流動負債</t>
    <rPh sb="2" eb="3">
      <t>タ</t>
    </rPh>
    <rPh sb="4" eb="6">
      <t>リュウドウ</t>
    </rPh>
    <rPh sb="6" eb="8">
      <t>フサイ</t>
    </rPh>
    <phoneticPr fontId="2"/>
  </si>
  <si>
    <t>他会計ａ/ｃ</t>
    <rPh sb="0" eb="1">
      <t>ホカ</t>
    </rPh>
    <rPh sb="1" eb="3">
      <t>カイケイ</t>
    </rPh>
    <phoneticPr fontId="2"/>
  </si>
  <si>
    <t>買掛金</t>
    <rPh sb="0" eb="3">
      <t>カイカケキン</t>
    </rPh>
    <phoneticPr fontId="2"/>
  </si>
  <si>
    <t>2.固定負債</t>
    <rPh sb="2" eb="4">
      <t>コテイ</t>
    </rPh>
    <rPh sb="4" eb="6">
      <t>フサイ</t>
    </rPh>
    <phoneticPr fontId="2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</si>
  <si>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2"/>
  </si>
  <si>
    <t>設備整備借入金</t>
    <rPh sb="0" eb="2">
      <t>セツビ</t>
    </rPh>
    <rPh sb="2" eb="4">
      <t>セイビ</t>
    </rPh>
    <rPh sb="4" eb="6">
      <t>カリイレ</t>
    </rPh>
    <rPh sb="6" eb="7">
      <t>キン</t>
    </rPh>
    <phoneticPr fontId="2"/>
  </si>
  <si>
    <t>福祉医療機構</t>
    <rPh sb="0" eb="2">
      <t>フクシ</t>
    </rPh>
    <rPh sb="2" eb="4">
      <t>イリョウ</t>
    </rPh>
    <rPh sb="4" eb="6">
      <t>キコウ</t>
    </rPh>
    <phoneticPr fontId="2"/>
  </si>
  <si>
    <t>その他の取引銀行</t>
    <rPh sb="2" eb="3">
      <t>タ</t>
    </rPh>
    <rPh sb="4" eb="6">
      <t>トリヒキ</t>
    </rPh>
    <rPh sb="6" eb="8">
      <t>ギンコウ</t>
    </rPh>
    <phoneticPr fontId="2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</si>
  <si>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2"/>
  </si>
  <si>
    <t>リース債務</t>
    <rPh sb="3" eb="5">
      <t>サイム</t>
    </rPh>
    <phoneticPr fontId="2"/>
  </si>
  <si>
    <t>事業区分間長期借入金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</si>
  <si>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拠点区分間長期借入金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</si>
  <si>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</si>
  <si>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長期未払金</t>
    <rPh sb="0" eb="2">
      <t>チョウキ</t>
    </rPh>
    <rPh sb="2" eb="4">
      <t>ミハラ</t>
    </rPh>
    <rPh sb="4" eb="5">
      <t>キン</t>
    </rPh>
    <phoneticPr fontId="2"/>
  </si>
  <si>
    <t>長期預り金</t>
    <rPh sb="0" eb="2">
      <t>チョウキ</t>
    </rPh>
    <rPh sb="2" eb="3">
      <t>アズカ</t>
    </rPh>
    <rPh sb="4" eb="5">
      <t>キン</t>
    </rPh>
    <phoneticPr fontId="2"/>
  </si>
  <si>
    <t>その他の固定負債</t>
    <rPh sb="2" eb="3">
      <t>タ</t>
    </rPh>
    <rPh sb="4" eb="6">
      <t>コテイ</t>
    </rPh>
    <rPh sb="6" eb="8">
      <t>フサイ</t>
    </rPh>
    <phoneticPr fontId="2"/>
  </si>
  <si>
    <t>減価償却仮勘定</t>
    <rPh sb="0" eb="2">
      <t>ゲンカ</t>
    </rPh>
    <rPh sb="2" eb="4">
      <t>ショウキャク</t>
    </rPh>
    <rPh sb="4" eb="5">
      <t>カリ</t>
    </rPh>
    <rPh sb="5" eb="7">
      <t>カンジョウ</t>
    </rPh>
    <phoneticPr fontId="2"/>
  </si>
  <si>
    <t>流動資産計</t>
    <rPh sb="0" eb="2">
      <t>リュウドウ</t>
    </rPh>
    <rPh sb="2" eb="4">
      <t>シサン</t>
    </rPh>
    <rPh sb="4" eb="5">
      <t>ケイ</t>
    </rPh>
    <phoneticPr fontId="2"/>
  </si>
  <si>
    <t>固定資産計</t>
    <rPh sb="0" eb="2">
      <t>コテイ</t>
    </rPh>
    <rPh sb="2" eb="4">
      <t>シサン</t>
    </rPh>
    <rPh sb="4" eb="5">
      <t>ケイ</t>
    </rPh>
    <phoneticPr fontId="2"/>
  </si>
  <si>
    <t>基本財産計</t>
    <rPh sb="0" eb="2">
      <t>キホン</t>
    </rPh>
    <rPh sb="2" eb="4">
      <t>ザイサン</t>
    </rPh>
    <rPh sb="4" eb="5">
      <t>ケイ</t>
    </rPh>
    <phoneticPr fontId="2"/>
  </si>
  <si>
    <t>その他の固定資産計</t>
    <rPh sb="2" eb="3">
      <t>タ</t>
    </rPh>
    <rPh sb="4" eb="6">
      <t>コテイ</t>
    </rPh>
    <rPh sb="6" eb="8">
      <t>シサン</t>
    </rPh>
    <rPh sb="8" eb="9">
      <t>ケイ</t>
    </rPh>
    <phoneticPr fontId="2"/>
  </si>
  <si>
    <t>流動負債計</t>
    <rPh sb="0" eb="2">
      <t>リュウドウ</t>
    </rPh>
    <rPh sb="2" eb="4">
      <t>フサイ</t>
    </rPh>
    <rPh sb="4" eb="5">
      <t>ケイ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</si>
  <si>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</si>
  <si>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純資産</t>
    <rPh sb="0" eb="3">
      <t>ジュンシサン</t>
    </rPh>
    <phoneticPr fontId="2"/>
  </si>
  <si>
    <t>資産合計</t>
    <rPh sb="0" eb="2">
      <t>シサン</t>
    </rPh>
    <rPh sb="2" eb="4">
      <t>ゴウケイ</t>
    </rPh>
    <rPh sb="3" eb="4">
      <t>ケイ</t>
    </rPh>
    <phoneticPr fontId="2"/>
  </si>
  <si>
    <t>負債合計</t>
    <rPh sb="0" eb="2">
      <t>フサイ</t>
    </rPh>
    <rPh sb="2" eb="4">
      <t>ゴウケイ</t>
    </rPh>
    <rPh sb="3" eb="4">
      <t>ケイ</t>
    </rPh>
    <phoneticPr fontId="2"/>
  </si>
  <si>
    <t>別紙１（１）</t>
    <rPh sb="0" eb="2">
      <t>ベッシ</t>
    </rPh>
    <phoneticPr fontId="2"/>
  </si>
  <si>
    <t>別紙２（１）</t>
    <rPh sb="0" eb="2">
      <t>ベッシ</t>
    </rPh>
    <phoneticPr fontId="2"/>
  </si>
  <si>
    <t>別紙２（３）</t>
    <rPh sb="0" eb="2">
      <t>ベッシ</t>
    </rPh>
    <phoneticPr fontId="2"/>
  </si>
  <si>
    <t>別紙２（２）</t>
    <rPh sb="0" eb="2">
      <t>ベッシ</t>
    </rPh>
    <phoneticPr fontId="2"/>
  </si>
  <si>
    <t>道共済会</t>
    <rPh sb="0" eb="1">
      <t>ミチ</t>
    </rPh>
    <rPh sb="1" eb="4">
      <t>キョウサイカイ</t>
    </rPh>
    <phoneticPr fontId="2"/>
  </si>
  <si>
    <t>財産目録</t>
    <rPh sb="0" eb="2">
      <t>ザイサン</t>
    </rPh>
    <rPh sb="2" eb="4">
      <t>モクロク</t>
    </rPh>
    <phoneticPr fontId="2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</si>
  <si>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</si>
  <si>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資産・負債の内訳</t>
    <rPh sb="0" eb="2">
      <t>シサン</t>
    </rPh>
    <rPh sb="3" eb="5">
      <t>フサイ</t>
    </rPh>
    <rPh sb="6" eb="8">
      <t>ウチワケ</t>
    </rPh>
    <phoneticPr fontId="2"/>
  </si>
  <si>
    <t>金　　額</t>
    <rPh sb="0" eb="1">
      <t>キン</t>
    </rPh>
    <rPh sb="3" eb="4">
      <t>ガク</t>
    </rPh>
    <phoneticPr fontId="2"/>
  </si>
  <si>
    <t>本部</t>
    <rPh sb="0" eb="2">
      <t>ホンブ</t>
    </rPh>
    <phoneticPr fontId="2"/>
  </si>
  <si>
    <t>老人計</t>
    <rPh sb="0" eb="2">
      <t>ロウジン</t>
    </rPh>
    <rPh sb="2" eb="3">
      <t>ケイ</t>
    </rPh>
    <phoneticPr fontId="2"/>
  </si>
  <si>
    <t>保育所計</t>
    <rPh sb="0" eb="2">
      <t>ホイク</t>
    </rPh>
    <rPh sb="2" eb="3">
      <t>ショ</t>
    </rPh>
    <rPh sb="3" eb="4">
      <t>ケイ</t>
    </rPh>
    <phoneticPr fontId="2"/>
  </si>
  <si>
    <t>病院計</t>
    <rPh sb="0" eb="2">
      <t>ビョウイン</t>
    </rPh>
    <rPh sb="2" eb="3">
      <t>ケイ</t>
    </rPh>
    <phoneticPr fontId="2"/>
  </si>
  <si>
    <t>収益</t>
    <rPh sb="0" eb="2">
      <t>シュウエキ</t>
    </rPh>
    <phoneticPr fontId="2"/>
  </si>
  <si>
    <t>愛泉寮</t>
    <rPh sb="0" eb="1">
      <t>アイ</t>
    </rPh>
    <rPh sb="1" eb="2">
      <t>イズミ</t>
    </rPh>
    <rPh sb="2" eb="3">
      <t>リョウ</t>
    </rPh>
    <phoneticPr fontId="2"/>
  </si>
  <si>
    <t>かやべ</t>
    <phoneticPr fontId="2"/>
  </si>
  <si>
    <t>知内</t>
    <rPh sb="0" eb="2">
      <t>シリウチ</t>
    </rPh>
    <phoneticPr fontId="2"/>
  </si>
  <si>
    <t>ケア</t>
    <phoneticPr fontId="2"/>
  </si>
  <si>
    <t>入舟</t>
    <rPh sb="0" eb="1">
      <t>ハイ</t>
    </rPh>
    <rPh sb="1" eb="2">
      <t>フネ</t>
    </rPh>
    <phoneticPr fontId="2"/>
  </si>
  <si>
    <t>まろ</t>
    <phoneticPr fontId="2"/>
  </si>
  <si>
    <t>駒止</t>
    <rPh sb="0" eb="1">
      <t>コマ</t>
    </rPh>
    <rPh sb="1" eb="2">
      <t>ドメ</t>
    </rPh>
    <phoneticPr fontId="2"/>
  </si>
  <si>
    <t>亀田</t>
    <rPh sb="0" eb="2">
      <t>カメダ</t>
    </rPh>
    <phoneticPr fontId="2"/>
  </si>
  <si>
    <t>高盛</t>
    <rPh sb="0" eb="1">
      <t>タカ</t>
    </rPh>
    <rPh sb="1" eb="2">
      <t>モリ</t>
    </rPh>
    <phoneticPr fontId="2"/>
  </si>
  <si>
    <t>谷地頭</t>
    <rPh sb="0" eb="3">
      <t>ヤチガシラ</t>
    </rPh>
    <phoneticPr fontId="2"/>
  </si>
  <si>
    <t>中央</t>
    <rPh sb="0" eb="2">
      <t>チュウオウ</t>
    </rPh>
    <phoneticPr fontId="2"/>
  </si>
  <si>
    <t>千才</t>
    <rPh sb="0" eb="1">
      <t>セン</t>
    </rPh>
    <rPh sb="1" eb="2">
      <t>サイ</t>
    </rPh>
    <phoneticPr fontId="2"/>
  </si>
  <si>
    <t>ゆりかご</t>
    <phoneticPr fontId="2"/>
  </si>
  <si>
    <t>駒場</t>
    <rPh sb="0" eb="2">
      <t>コマバ</t>
    </rPh>
    <phoneticPr fontId="2"/>
  </si>
  <si>
    <t>つくし</t>
    <phoneticPr fontId="2"/>
  </si>
  <si>
    <t>鍛治さくら</t>
    <rPh sb="0" eb="2">
      <t>カジ</t>
    </rPh>
    <phoneticPr fontId="2"/>
  </si>
  <si>
    <t>赤川</t>
    <rPh sb="0" eb="2">
      <t>アカガワ</t>
    </rPh>
    <phoneticPr fontId="2"/>
  </si>
  <si>
    <t>病院</t>
    <rPh sb="0" eb="2">
      <t>ビョウイン</t>
    </rPh>
    <phoneticPr fontId="2"/>
  </si>
  <si>
    <t>訪問看護</t>
    <rPh sb="0" eb="2">
      <t>ホウモン</t>
    </rPh>
    <rPh sb="2" eb="4">
      <t>カンゴ</t>
    </rPh>
    <phoneticPr fontId="2"/>
  </si>
  <si>
    <t>定期巡回</t>
    <rPh sb="0" eb="2">
      <t>テイキ</t>
    </rPh>
    <rPh sb="2" eb="4">
      <t>ジュンカイ</t>
    </rPh>
    <phoneticPr fontId="2"/>
  </si>
  <si>
    <t>別紙5</t>
    <rPh sb="0" eb="2">
      <t>ベッシ</t>
    </rPh>
    <phoneticPr fontId="2"/>
  </si>
  <si>
    <t>（単位：円）</t>
    <rPh sb="1" eb="3">
      <t>タンイ</t>
    </rPh>
    <rPh sb="4" eb="5">
      <t>エン</t>
    </rPh>
    <phoneticPr fontId="2"/>
  </si>
  <si>
    <t>社会福祉法人　函館共愛会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キョウアイ</t>
    </rPh>
    <rPh sb="11" eb="12">
      <t>カイ</t>
    </rPh>
    <phoneticPr fontId="2"/>
  </si>
  <si>
    <t>定期預金　南かやべ漁業協同組合所　</t>
    <rPh sb="0" eb="2">
      <t>テイキ</t>
    </rPh>
    <rPh sb="2" eb="4">
      <t>ヨキン</t>
    </rPh>
    <rPh sb="5" eb="6">
      <t>ミナミ</t>
    </rPh>
    <rPh sb="9" eb="11">
      <t>ギョギョウ</t>
    </rPh>
    <rPh sb="11" eb="13">
      <t>キョウドウ</t>
    </rPh>
    <rPh sb="13" eb="15">
      <t>クミアイ</t>
    </rPh>
    <rPh sb="15" eb="16">
      <t>トコロ</t>
    </rPh>
    <phoneticPr fontId="2"/>
  </si>
  <si>
    <t>財産目録（老人施設）</t>
    <rPh sb="0" eb="2">
      <t>ザイサン</t>
    </rPh>
    <rPh sb="2" eb="4">
      <t>モクロク</t>
    </rPh>
    <rPh sb="5" eb="7">
      <t>ロウジン</t>
    </rPh>
    <rPh sb="7" eb="9">
      <t>シセツ</t>
    </rPh>
    <phoneticPr fontId="2"/>
  </si>
  <si>
    <t>財産目録（保育所）</t>
    <rPh sb="0" eb="2">
      <t>ザイサン</t>
    </rPh>
    <rPh sb="2" eb="4">
      <t>モクロク</t>
    </rPh>
    <rPh sb="5" eb="7">
      <t>ホイク</t>
    </rPh>
    <rPh sb="7" eb="8">
      <t>ショ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</si>
  <si>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</si>
  <si>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権利</t>
    <rPh sb="0" eb="2">
      <t>ケンリ</t>
    </rPh>
    <phoneticPr fontId="2"/>
  </si>
  <si>
    <t>普通預金　三井住友銀行天王寺支店</t>
    <rPh sb="0" eb="2">
      <t>フツウ</t>
    </rPh>
    <rPh sb="2" eb="4">
      <t>ヨキン</t>
    </rPh>
    <rPh sb="5" eb="7">
      <t>ミツイ</t>
    </rPh>
    <rPh sb="7" eb="9">
      <t>スミトモ</t>
    </rPh>
    <rPh sb="9" eb="11">
      <t>ギンコウ</t>
    </rPh>
    <rPh sb="11" eb="14">
      <t>テンノウジ</t>
    </rPh>
    <rPh sb="14" eb="16">
      <t>シテン</t>
    </rPh>
    <phoneticPr fontId="2"/>
  </si>
  <si>
    <t>貯蔵品</t>
    <rPh sb="0" eb="3">
      <t>チョゾウヒン</t>
    </rPh>
    <phoneticPr fontId="2"/>
  </si>
  <si>
    <t>医薬品</t>
    <rPh sb="0" eb="3">
      <t>イヤクヒン</t>
    </rPh>
    <phoneticPr fontId="2"/>
  </si>
  <si>
    <t>診療・療養費等材料</t>
    <rPh sb="0" eb="2">
      <t>シンリョウ</t>
    </rPh>
    <rPh sb="3" eb="6">
      <t>リョウヨウヒ</t>
    </rPh>
    <rPh sb="6" eb="7">
      <t>トウ</t>
    </rPh>
    <rPh sb="7" eb="9">
      <t>ザイリョウ</t>
    </rPh>
    <phoneticPr fontId="2"/>
  </si>
  <si>
    <t>診療・療養等材料</t>
    <rPh sb="0" eb="2">
      <t>シンリョウ</t>
    </rPh>
    <rPh sb="3" eb="5">
      <t>リョウヨウ</t>
    </rPh>
    <rPh sb="5" eb="6">
      <t>トウ</t>
    </rPh>
    <rPh sb="6" eb="8">
      <t>ザイリョウ</t>
    </rPh>
    <phoneticPr fontId="2"/>
  </si>
  <si>
    <t>定期預金</t>
    <rPh sb="0" eb="2">
      <t>テイキ</t>
    </rPh>
    <rPh sb="2" eb="4">
      <t>ヨキン</t>
    </rPh>
    <phoneticPr fontId="2"/>
  </si>
  <si>
    <t>償却備品</t>
    <rPh sb="0" eb="2">
      <t>ショウキャク</t>
    </rPh>
    <rPh sb="2" eb="4">
      <t>ビヒン</t>
    </rPh>
    <phoneticPr fontId="2"/>
  </si>
  <si>
    <t>損害保険料</t>
    <rPh sb="0" eb="2">
      <t>ソンガイ</t>
    </rPh>
    <rPh sb="2" eb="5">
      <t>ホケンリョウ</t>
    </rPh>
    <phoneticPr fontId="2"/>
  </si>
  <si>
    <t>患者関係</t>
    <rPh sb="0" eb="2">
      <t>カンジャ</t>
    </rPh>
    <rPh sb="2" eb="4">
      <t>カンケイ</t>
    </rPh>
    <phoneticPr fontId="2"/>
  </si>
  <si>
    <t>財産目録（病院）</t>
    <rPh sb="0" eb="2">
      <t>ザイサン</t>
    </rPh>
    <rPh sb="2" eb="4">
      <t>モクロク</t>
    </rPh>
    <rPh sb="5" eb="7">
      <t>ビョウイン</t>
    </rPh>
    <phoneticPr fontId="2"/>
  </si>
  <si>
    <t>別紙１（２）</t>
    <rPh sb="0" eb="2">
      <t>ベッシ</t>
    </rPh>
    <phoneticPr fontId="2"/>
  </si>
  <si>
    <t>定期預金　みちのく銀行函館営業部</t>
    <rPh sb="0" eb="2">
      <t>テイキ</t>
    </rPh>
    <rPh sb="2" eb="4">
      <t>ヨキン</t>
    </rPh>
    <rPh sb="9" eb="11">
      <t>ギンコウ</t>
    </rPh>
    <rPh sb="11" eb="13">
      <t>ハコダテ</t>
    </rPh>
    <rPh sb="13" eb="15">
      <t>エイギョウ</t>
    </rPh>
    <rPh sb="15" eb="16">
      <t>ブ</t>
    </rPh>
    <phoneticPr fontId="2"/>
  </si>
  <si>
    <t>未収金</t>
    <rPh sb="0" eb="3">
      <t>ミシュウキン</t>
    </rPh>
    <phoneticPr fontId="2"/>
  </si>
  <si>
    <t>別紙１　基本財産</t>
  </si>
  <si>
    <t>（１）建物</t>
  </si>
  <si>
    <t>施　設　名</t>
  </si>
  <si>
    <t>所　　　　　　　　在</t>
  </si>
  <si>
    <t>建　　　　　　　　物</t>
  </si>
  <si>
    <t>面　積</t>
  </si>
  <si>
    <t>取得年月</t>
  </si>
  <si>
    <t>期末帳簿価格</t>
  </si>
  <si>
    <t>法人本部事務所</t>
  </si>
  <si>
    <t>函館市中島町83番地１</t>
  </si>
  <si>
    <t>鉄骨造亜鉛メッキ鋼板葺３階建</t>
  </si>
  <si>
    <t>S57.12</t>
  </si>
  <si>
    <t>函館共愛会愛泉寮</t>
  </si>
  <si>
    <t>函館市中島町84番1、2、3、4号</t>
  </si>
  <si>
    <t>鉄筋ｺﾝｸﾘｰﾄ造陸屋根地下１階地上４階建</t>
  </si>
  <si>
    <t>H18.3</t>
  </si>
  <si>
    <t>みなみかやべ荘</t>
  </si>
  <si>
    <t>函館市川汲町986番地13</t>
  </si>
  <si>
    <t>鉄筋コンクリート造陸屋根平家建</t>
  </si>
  <si>
    <t>S61.3</t>
  </si>
  <si>
    <t>ディみなみかやべ荘</t>
  </si>
  <si>
    <t>H5.12</t>
  </si>
  <si>
    <t>知内しおさい園</t>
  </si>
  <si>
    <t>上磯郡知内町字重内974、975、976</t>
  </si>
  <si>
    <t>H5.3</t>
  </si>
  <si>
    <t>ケア知内しおさい園</t>
  </si>
  <si>
    <t>鉄筋コンクリート造陸屋根３階建</t>
  </si>
  <si>
    <t>H11.6</t>
  </si>
  <si>
    <t>在宅知内しおさい園</t>
  </si>
  <si>
    <t>養護老人ホームまろにえ</t>
    <rPh sb="0" eb="2">
      <t>ヨウゴ</t>
    </rPh>
    <rPh sb="2" eb="4">
      <t>ロウジン</t>
    </rPh>
    <phoneticPr fontId="14"/>
  </si>
  <si>
    <t>函館市旭岡3丁目239番地2</t>
    <rPh sb="0" eb="3">
      <t>ハコダテシ</t>
    </rPh>
    <rPh sb="3" eb="4">
      <t>アサヒ</t>
    </rPh>
    <rPh sb="4" eb="5">
      <t>オカ</t>
    </rPh>
    <rPh sb="6" eb="8">
      <t>チョウメ</t>
    </rPh>
    <rPh sb="11" eb="13">
      <t>バンチ</t>
    </rPh>
    <phoneticPr fontId="14"/>
  </si>
  <si>
    <t>鉄筋コンクリート造陸屋根３階建</t>
    <rPh sb="13" eb="15">
      <t>カイダテ</t>
    </rPh>
    <phoneticPr fontId="14"/>
  </si>
  <si>
    <t>H22.3</t>
    <phoneticPr fontId="14"/>
  </si>
  <si>
    <t>駒止保育園</t>
  </si>
  <si>
    <t>函館市船見町20番８、9、10</t>
  </si>
  <si>
    <t>鉄筋コンクリート造亜鉛メッキ鋼板葺２階建</t>
  </si>
  <si>
    <t>亀田保育園</t>
  </si>
  <si>
    <t>函館市亀田町8番8、9、11番8、9</t>
  </si>
  <si>
    <t>S50.12</t>
  </si>
  <si>
    <t>高盛保育園</t>
  </si>
  <si>
    <t>函館市高盛町36番3</t>
  </si>
  <si>
    <t>鉄筋コンクリート造陸屋根２階建</t>
  </si>
  <si>
    <t>谷地頭保育園</t>
  </si>
  <si>
    <t>函館市谷地頭町20番2、4</t>
  </si>
  <si>
    <t>鉄筋コンクリート造及鉄筋亜鉛メッキ鋼板葺２階建</t>
  </si>
  <si>
    <t>S44.3</t>
  </si>
  <si>
    <t>中央保育園</t>
  </si>
  <si>
    <t>函館市新川町13番１、14番1</t>
  </si>
  <si>
    <t>S58.12</t>
  </si>
  <si>
    <t>千才保育園</t>
  </si>
  <si>
    <t>函館市千歳町18番2</t>
  </si>
  <si>
    <t>木造亜鉛メッキ鋼板葺２階建</t>
  </si>
  <si>
    <t>ゆりかご保育園</t>
    <phoneticPr fontId="14"/>
  </si>
  <si>
    <t>函館市中島町129番地37</t>
  </si>
  <si>
    <t>H16.4</t>
  </si>
  <si>
    <t>駒場保育園</t>
    <phoneticPr fontId="14"/>
  </si>
  <si>
    <t>函館市駒場町25番67</t>
  </si>
  <si>
    <t>鉄筋コンクリート造亜鉛メッキ鋼板葺平家建</t>
  </si>
  <si>
    <t>S56.3</t>
  </si>
  <si>
    <t>つくし保育園</t>
  </si>
  <si>
    <t>函館市榎本町77番地6、5</t>
  </si>
  <si>
    <t>S60.3</t>
  </si>
  <si>
    <t>鍛治さくら保育園</t>
    <rPh sb="0" eb="2">
      <t>カジ</t>
    </rPh>
    <rPh sb="5" eb="8">
      <t>ホイクエン</t>
    </rPh>
    <phoneticPr fontId="14"/>
  </si>
  <si>
    <t>函館市鍛治1丁目11番21</t>
    <rPh sb="0" eb="3">
      <t>ハコダテシ</t>
    </rPh>
    <rPh sb="3" eb="5">
      <t>カジ</t>
    </rPh>
    <rPh sb="6" eb="8">
      <t>チョウメ</t>
    </rPh>
    <rPh sb="10" eb="11">
      <t>バン</t>
    </rPh>
    <phoneticPr fontId="14"/>
  </si>
  <si>
    <t>鉄筋コンクリート造陸屋根３階建</t>
    <rPh sb="0" eb="2">
      <t>テッキン</t>
    </rPh>
    <rPh sb="8" eb="9">
      <t>ツク</t>
    </rPh>
    <rPh sb="9" eb="10">
      <t>リク</t>
    </rPh>
    <rPh sb="10" eb="12">
      <t>ヤネ</t>
    </rPh>
    <rPh sb="13" eb="14">
      <t>カイ</t>
    </rPh>
    <rPh sb="14" eb="15">
      <t>ダ</t>
    </rPh>
    <phoneticPr fontId="14"/>
  </si>
  <si>
    <t>H21.4</t>
    <phoneticPr fontId="14"/>
  </si>
  <si>
    <t>赤川保育園</t>
    <rPh sb="0" eb="2">
      <t>アカガワ</t>
    </rPh>
    <rPh sb="2" eb="5">
      <t>ホイクエン</t>
    </rPh>
    <phoneticPr fontId="14"/>
  </si>
  <si>
    <t>函館市赤川町161番2</t>
    <rPh sb="0" eb="3">
      <t>ハコダテシ</t>
    </rPh>
    <rPh sb="3" eb="5">
      <t>アカガワ</t>
    </rPh>
    <rPh sb="5" eb="6">
      <t>マチ</t>
    </rPh>
    <rPh sb="9" eb="10">
      <t>バン</t>
    </rPh>
    <phoneticPr fontId="14"/>
  </si>
  <si>
    <t>鉄筋コンクリート造陸屋根２階建</t>
    <rPh sb="0" eb="2">
      <t>テッキン</t>
    </rPh>
    <rPh sb="8" eb="9">
      <t>ツク</t>
    </rPh>
    <rPh sb="9" eb="10">
      <t>リク</t>
    </rPh>
    <rPh sb="10" eb="12">
      <t>ヤネ</t>
    </rPh>
    <rPh sb="13" eb="14">
      <t>カイ</t>
    </rPh>
    <rPh sb="14" eb="15">
      <t>ダ</t>
    </rPh>
    <phoneticPr fontId="14"/>
  </si>
  <si>
    <t>H24.3</t>
    <phoneticPr fontId="14"/>
  </si>
  <si>
    <t>共愛会病院</t>
  </si>
  <si>
    <t>函館市中島町81番1、83番1、2、3</t>
  </si>
  <si>
    <t>鉄筋ｺﾝｸﾘｰﾄ造地下１階付８階建</t>
  </si>
  <si>
    <t>H15.4</t>
  </si>
  <si>
    <t>計</t>
  </si>
  <si>
    <t>（２）土地</t>
  </si>
  <si>
    <t>管理会計</t>
  </si>
  <si>
    <t>　　　所　　　　　　在　　　　　　地</t>
    <phoneticPr fontId="14"/>
  </si>
  <si>
    <t>地　目</t>
  </si>
  <si>
    <t>本部会計</t>
    <rPh sb="0" eb="2">
      <t>ホンブ</t>
    </rPh>
    <rPh sb="2" eb="4">
      <t>カイケイ</t>
    </rPh>
    <phoneticPr fontId="14"/>
  </si>
  <si>
    <t>本部会計</t>
  </si>
  <si>
    <t>函館市中島町83番4、5</t>
    <phoneticPr fontId="14"/>
  </si>
  <si>
    <t>宅　地</t>
  </si>
  <si>
    <t>函館共愛会愛泉寮</t>
    <phoneticPr fontId="14"/>
  </si>
  <si>
    <t>愛泉寮会計</t>
  </si>
  <si>
    <t>函館市中島町84番2、4</t>
  </si>
  <si>
    <t>かやべ荘会計</t>
  </si>
  <si>
    <t>しおさい園会計</t>
  </si>
  <si>
    <t>上磯郡知内町字重内975番、976番、977番、978番</t>
  </si>
  <si>
    <t>駒止会計</t>
  </si>
  <si>
    <t>函館市船見町20番8、9、10</t>
  </si>
  <si>
    <t>亀田会計</t>
  </si>
  <si>
    <t>函館市亀田町8番8、9、11番8、9、10</t>
  </si>
  <si>
    <t>高盛会計</t>
  </si>
  <si>
    <t>谷地頭会計</t>
  </si>
  <si>
    <t>中央会計</t>
  </si>
  <si>
    <t>函館市新川町13番１、14番１</t>
  </si>
  <si>
    <t>千才会計</t>
  </si>
  <si>
    <t>函館市千歳町18番９</t>
  </si>
  <si>
    <t>ゆりかご会計</t>
    <phoneticPr fontId="14"/>
  </si>
  <si>
    <t>函館市中島町129番37</t>
    <rPh sb="0" eb="3">
      <t>ハコダテシ</t>
    </rPh>
    <rPh sb="3" eb="6">
      <t>ナカジマチョウ</t>
    </rPh>
    <phoneticPr fontId="14"/>
  </si>
  <si>
    <t>宅  地</t>
    <rPh sb="0" eb="1">
      <t>タク</t>
    </rPh>
    <rPh sb="3" eb="4">
      <t>チ</t>
    </rPh>
    <phoneticPr fontId="14"/>
  </si>
  <si>
    <t>つくし会計</t>
  </si>
  <si>
    <t>函館市榎本町77番5、6、7</t>
  </si>
  <si>
    <t>病院会計</t>
  </si>
  <si>
    <t>函館市中島町81番1、83番1、2、3、84番1、3</t>
  </si>
  <si>
    <t>本部</t>
  </si>
  <si>
    <t>函館市中島町81番2</t>
  </si>
  <si>
    <t>別紙２　その他の固定資産</t>
    <rPh sb="0" eb="2">
      <t>ベッシ</t>
    </rPh>
    <rPh sb="6" eb="7">
      <t>タ</t>
    </rPh>
    <rPh sb="8" eb="10">
      <t>コテイ</t>
    </rPh>
    <rPh sb="10" eb="12">
      <t>シサン</t>
    </rPh>
    <phoneticPr fontId="14"/>
  </si>
  <si>
    <t>（1）建物</t>
    <rPh sb="3" eb="5">
      <t>タテモノ</t>
    </rPh>
    <phoneticPr fontId="14"/>
  </si>
  <si>
    <t>施設名</t>
    <rPh sb="0" eb="2">
      <t>シセツ</t>
    </rPh>
    <rPh sb="2" eb="3">
      <t>メイ</t>
    </rPh>
    <phoneticPr fontId="14"/>
  </si>
  <si>
    <t>所在</t>
    <rPh sb="0" eb="2">
      <t>ショザイ</t>
    </rPh>
    <phoneticPr fontId="14"/>
  </si>
  <si>
    <t>建物付帯設備等</t>
    <rPh sb="0" eb="2">
      <t>タテモノ</t>
    </rPh>
    <rPh sb="2" eb="4">
      <t>フタイ</t>
    </rPh>
    <rPh sb="4" eb="6">
      <t>セツビ</t>
    </rPh>
    <rPh sb="6" eb="7">
      <t>トウ</t>
    </rPh>
    <phoneticPr fontId="14"/>
  </si>
  <si>
    <t>取得年月</t>
    <rPh sb="0" eb="2">
      <t>シュトク</t>
    </rPh>
    <rPh sb="2" eb="4">
      <t>ネンゲツ</t>
    </rPh>
    <phoneticPr fontId="14"/>
  </si>
  <si>
    <t>期末帳簿価格</t>
    <rPh sb="0" eb="2">
      <t>キマツ</t>
    </rPh>
    <rPh sb="2" eb="4">
      <t>チョウボ</t>
    </rPh>
    <rPh sb="4" eb="6">
      <t>カカク</t>
    </rPh>
    <phoneticPr fontId="14"/>
  </si>
  <si>
    <t>愛泉寮</t>
    <rPh sb="0" eb="1">
      <t>アイ</t>
    </rPh>
    <rPh sb="1" eb="2">
      <t>イズミ</t>
    </rPh>
    <rPh sb="2" eb="3">
      <t>リョウ</t>
    </rPh>
    <phoneticPr fontId="14"/>
  </si>
  <si>
    <t>函館市中島町35番7号</t>
    <rPh sb="0" eb="3">
      <t>ハコダテシ</t>
    </rPh>
    <rPh sb="3" eb="6">
      <t>ナカジマチョウ</t>
    </rPh>
    <rPh sb="8" eb="9">
      <t>バン</t>
    </rPh>
    <rPh sb="10" eb="11">
      <t>ゴウ</t>
    </rPh>
    <phoneticPr fontId="14"/>
  </si>
  <si>
    <t>陶芸窯棟</t>
    <rPh sb="0" eb="2">
      <t>トウゲイ</t>
    </rPh>
    <rPh sb="2" eb="3">
      <t>カマ</t>
    </rPh>
    <rPh sb="3" eb="4">
      <t>トウ</t>
    </rPh>
    <phoneticPr fontId="14"/>
  </si>
  <si>
    <t>Ｈ18.6</t>
    <phoneticPr fontId="14"/>
  </si>
  <si>
    <t>クボタ物置</t>
    <rPh sb="3" eb="4">
      <t>モノ</t>
    </rPh>
    <rPh sb="4" eb="5">
      <t>オ</t>
    </rPh>
    <phoneticPr fontId="14"/>
  </si>
  <si>
    <t>Ｈ26.12</t>
    <phoneticPr fontId="14"/>
  </si>
  <si>
    <t>みなみかやべ荘</t>
    <rPh sb="6" eb="7">
      <t>ソウ</t>
    </rPh>
    <phoneticPr fontId="14"/>
  </si>
  <si>
    <t>函館市川汲町986番地13</t>
    <rPh sb="0" eb="3">
      <t>ハコダテシ</t>
    </rPh>
    <rPh sb="3" eb="4">
      <t>カワ</t>
    </rPh>
    <rPh sb="4" eb="5">
      <t>ク</t>
    </rPh>
    <rPh sb="5" eb="6">
      <t>チョウ</t>
    </rPh>
    <rPh sb="9" eb="11">
      <t>バンチ</t>
    </rPh>
    <phoneticPr fontId="14"/>
  </si>
  <si>
    <t>スプリンクラ-設備</t>
    <rPh sb="7" eb="9">
      <t>セツビ</t>
    </rPh>
    <phoneticPr fontId="14"/>
  </si>
  <si>
    <t>Ｓ63.4</t>
    <phoneticPr fontId="14"/>
  </si>
  <si>
    <t>車庫</t>
    <rPh sb="0" eb="2">
      <t>シャコ</t>
    </rPh>
    <phoneticPr fontId="14"/>
  </si>
  <si>
    <t>Ｓ61.3</t>
    <phoneticPr fontId="14"/>
  </si>
  <si>
    <t>職員住宅</t>
    <rPh sb="0" eb="1">
      <t>ショク</t>
    </rPh>
    <rPh sb="1" eb="2">
      <t>イン</t>
    </rPh>
    <rPh sb="2" eb="4">
      <t>ジュウタク</t>
    </rPh>
    <phoneticPr fontId="14"/>
  </si>
  <si>
    <t>Ｓ60.12</t>
    <phoneticPr fontId="14"/>
  </si>
  <si>
    <t>内部壁等模様替</t>
    <rPh sb="0" eb="2">
      <t>ナイブ</t>
    </rPh>
    <rPh sb="2" eb="3">
      <t>ヘキ</t>
    </rPh>
    <rPh sb="3" eb="4">
      <t>トウ</t>
    </rPh>
    <rPh sb="4" eb="6">
      <t>モヨウ</t>
    </rPh>
    <rPh sb="6" eb="7">
      <t>ガ</t>
    </rPh>
    <phoneticPr fontId="14"/>
  </si>
  <si>
    <t>Ｈ10.12</t>
    <phoneticPr fontId="14"/>
  </si>
  <si>
    <t>介護職員室改修</t>
    <rPh sb="0" eb="2">
      <t>カイゴ</t>
    </rPh>
    <rPh sb="2" eb="4">
      <t>ショクイン</t>
    </rPh>
    <rPh sb="4" eb="5">
      <t>シツ</t>
    </rPh>
    <rPh sb="5" eb="7">
      <t>カイシュウ</t>
    </rPh>
    <phoneticPr fontId="14"/>
  </si>
  <si>
    <t>Ｈ15.3</t>
    <phoneticPr fontId="14"/>
  </si>
  <si>
    <t>ディみなみかやべ荘</t>
    <rPh sb="8" eb="9">
      <t>ソウ</t>
    </rPh>
    <phoneticPr fontId="14"/>
  </si>
  <si>
    <t>Ｈ5.12</t>
    <phoneticPr fontId="14"/>
  </si>
  <si>
    <t>便所改修</t>
    <rPh sb="0" eb="1">
      <t>ベン</t>
    </rPh>
    <rPh sb="1" eb="2">
      <t>ショ</t>
    </rPh>
    <rPh sb="2" eb="4">
      <t>カイシュウ</t>
    </rPh>
    <phoneticPr fontId="14"/>
  </si>
  <si>
    <t>Ｈ16.2</t>
    <phoneticPr fontId="14"/>
  </si>
  <si>
    <t>知内しおさい園</t>
    <rPh sb="0" eb="2">
      <t>シリウチ</t>
    </rPh>
    <rPh sb="6" eb="7">
      <t>エン</t>
    </rPh>
    <phoneticPr fontId="14"/>
  </si>
  <si>
    <t>上磯郡知内町重内975番地</t>
    <rPh sb="0" eb="2">
      <t>カミイソ</t>
    </rPh>
    <rPh sb="2" eb="3">
      <t>グン</t>
    </rPh>
    <rPh sb="3" eb="5">
      <t>シリウチ</t>
    </rPh>
    <rPh sb="5" eb="6">
      <t>チョウ</t>
    </rPh>
    <rPh sb="6" eb="7">
      <t>ジュウ</t>
    </rPh>
    <rPh sb="7" eb="8">
      <t>ナイ</t>
    </rPh>
    <rPh sb="11" eb="13">
      <t>バンチ</t>
    </rPh>
    <phoneticPr fontId="14"/>
  </si>
  <si>
    <t>Ｈ5.3</t>
    <phoneticPr fontId="14"/>
  </si>
  <si>
    <t>職員住宅引曳</t>
    <rPh sb="0" eb="1">
      <t>ショク</t>
    </rPh>
    <rPh sb="1" eb="2">
      <t>イン</t>
    </rPh>
    <rPh sb="2" eb="4">
      <t>ジュウタク</t>
    </rPh>
    <rPh sb="4" eb="5">
      <t>ヒ</t>
    </rPh>
    <rPh sb="5" eb="6">
      <t>ヒキ</t>
    </rPh>
    <phoneticPr fontId="14"/>
  </si>
  <si>
    <t>Ｈ11.6</t>
    <phoneticPr fontId="14"/>
  </si>
  <si>
    <t>居室模様替</t>
    <rPh sb="0" eb="2">
      <t>キョシツ</t>
    </rPh>
    <rPh sb="2" eb="4">
      <t>モヨウ</t>
    </rPh>
    <rPh sb="4" eb="5">
      <t>ガ</t>
    </rPh>
    <phoneticPr fontId="14"/>
  </si>
  <si>
    <t>短期知内しおさい園</t>
    <rPh sb="0" eb="2">
      <t>タンキ</t>
    </rPh>
    <rPh sb="2" eb="4">
      <t>シリウチ</t>
    </rPh>
    <rPh sb="8" eb="9">
      <t>エン</t>
    </rPh>
    <phoneticPr fontId="14"/>
  </si>
  <si>
    <t>非常通報装置</t>
    <rPh sb="0" eb="2">
      <t>ヒジョウ</t>
    </rPh>
    <rPh sb="2" eb="4">
      <t>ツウホウ</t>
    </rPh>
    <rPh sb="4" eb="6">
      <t>ソウチ</t>
    </rPh>
    <phoneticPr fontId="14"/>
  </si>
  <si>
    <t>H11.6</t>
    <phoneticPr fontId="14"/>
  </si>
  <si>
    <t>函館市ディサービス入舟</t>
    <rPh sb="0" eb="3">
      <t>ハコダテシ</t>
    </rPh>
    <rPh sb="9" eb="10">
      <t>イ</t>
    </rPh>
    <rPh sb="10" eb="11">
      <t>フネ</t>
    </rPh>
    <phoneticPr fontId="14"/>
  </si>
  <si>
    <t>函館市入舟町6番17号</t>
    <rPh sb="0" eb="3">
      <t>ハコダテシ</t>
    </rPh>
    <rPh sb="3" eb="4">
      <t>イ</t>
    </rPh>
    <rPh sb="4" eb="5">
      <t>フネ</t>
    </rPh>
    <rPh sb="5" eb="6">
      <t>チョウ</t>
    </rPh>
    <rPh sb="7" eb="8">
      <t>バン</t>
    </rPh>
    <rPh sb="10" eb="11">
      <t>ゴウ</t>
    </rPh>
    <phoneticPr fontId="14"/>
  </si>
  <si>
    <t>Ｈ8.2</t>
    <phoneticPr fontId="14"/>
  </si>
  <si>
    <t>亀田保育園</t>
    <rPh sb="0" eb="2">
      <t>カメダ</t>
    </rPh>
    <rPh sb="2" eb="5">
      <t>ホイクエン</t>
    </rPh>
    <phoneticPr fontId="14"/>
  </si>
  <si>
    <t>函館市亀田町20番8号</t>
    <rPh sb="0" eb="2">
      <t>ハコダテ</t>
    </rPh>
    <rPh sb="2" eb="3">
      <t>シ</t>
    </rPh>
    <rPh sb="3" eb="5">
      <t>カメダ</t>
    </rPh>
    <rPh sb="5" eb="6">
      <t>チョウ</t>
    </rPh>
    <rPh sb="8" eb="9">
      <t>バン</t>
    </rPh>
    <rPh sb="10" eb="11">
      <t>ゴウ</t>
    </rPh>
    <phoneticPr fontId="14"/>
  </si>
  <si>
    <t>多目的室</t>
    <rPh sb="0" eb="3">
      <t>タモクテキ</t>
    </rPh>
    <rPh sb="3" eb="4">
      <t>シツ</t>
    </rPh>
    <phoneticPr fontId="14"/>
  </si>
  <si>
    <t>H21.2</t>
    <phoneticPr fontId="14"/>
  </si>
  <si>
    <t>高盛保育園</t>
    <rPh sb="0" eb="1">
      <t>タカ</t>
    </rPh>
    <rPh sb="1" eb="2">
      <t>モリ</t>
    </rPh>
    <rPh sb="2" eb="5">
      <t>ホイクエン</t>
    </rPh>
    <phoneticPr fontId="14"/>
  </si>
  <si>
    <t>函館市高盛町36番3号</t>
    <rPh sb="0" eb="3">
      <t>ハコダテシ</t>
    </rPh>
    <rPh sb="3" eb="4">
      <t>タカ</t>
    </rPh>
    <rPh sb="4" eb="5">
      <t>モリ</t>
    </rPh>
    <rPh sb="5" eb="6">
      <t>チョウ</t>
    </rPh>
    <rPh sb="8" eb="9">
      <t>バン</t>
    </rPh>
    <rPh sb="10" eb="11">
      <t>ゴウ</t>
    </rPh>
    <phoneticPr fontId="14"/>
  </si>
  <si>
    <t>H8.4</t>
    <phoneticPr fontId="14"/>
  </si>
  <si>
    <t>谷地頭保育園</t>
    <rPh sb="0" eb="1">
      <t>ヤ</t>
    </rPh>
    <rPh sb="1" eb="2">
      <t>チ</t>
    </rPh>
    <rPh sb="2" eb="3">
      <t>アタマ</t>
    </rPh>
    <rPh sb="3" eb="6">
      <t>ホイクエン</t>
    </rPh>
    <phoneticPr fontId="14"/>
  </si>
  <si>
    <t>函館市谷地頭町20番4号</t>
    <rPh sb="0" eb="2">
      <t>ハコダテ</t>
    </rPh>
    <rPh sb="2" eb="3">
      <t>シ</t>
    </rPh>
    <rPh sb="3" eb="4">
      <t>タニ</t>
    </rPh>
    <rPh sb="4" eb="5">
      <t>チ</t>
    </rPh>
    <rPh sb="5" eb="6">
      <t>アタマ</t>
    </rPh>
    <rPh sb="6" eb="7">
      <t>チョウ</t>
    </rPh>
    <rPh sb="9" eb="10">
      <t>バン</t>
    </rPh>
    <rPh sb="11" eb="12">
      <t>ゴウ</t>
    </rPh>
    <phoneticPr fontId="14"/>
  </si>
  <si>
    <t>Ｈ8.4</t>
    <phoneticPr fontId="14"/>
  </si>
  <si>
    <t>中央保育園</t>
    <rPh sb="0" eb="2">
      <t>チュウオウ</t>
    </rPh>
    <rPh sb="2" eb="5">
      <t>ホイクエン</t>
    </rPh>
    <phoneticPr fontId="14"/>
  </si>
  <si>
    <t>函館市新川町14番1号</t>
    <rPh sb="0" eb="2">
      <t>ハコダテ</t>
    </rPh>
    <rPh sb="2" eb="3">
      <t>シ</t>
    </rPh>
    <rPh sb="3" eb="5">
      <t>シンカワ</t>
    </rPh>
    <rPh sb="5" eb="6">
      <t>チョウ</t>
    </rPh>
    <rPh sb="8" eb="9">
      <t>バン</t>
    </rPh>
    <rPh sb="10" eb="11">
      <t>ゴウ</t>
    </rPh>
    <phoneticPr fontId="14"/>
  </si>
  <si>
    <t>H20.2</t>
    <phoneticPr fontId="14"/>
  </si>
  <si>
    <t>ゆりかご保育園</t>
    <phoneticPr fontId="14"/>
  </si>
  <si>
    <t>函館市中島町129番37</t>
    <rPh sb="0" eb="2">
      <t>ハコダテ</t>
    </rPh>
    <rPh sb="2" eb="3">
      <t>シ</t>
    </rPh>
    <rPh sb="3" eb="5">
      <t>ナカジマ</t>
    </rPh>
    <rPh sb="5" eb="6">
      <t>チョウ</t>
    </rPh>
    <rPh sb="9" eb="10">
      <t>バン</t>
    </rPh>
    <phoneticPr fontId="14"/>
  </si>
  <si>
    <t>建物追加</t>
    <rPh sb="0" eb="2">
      <t>タテモノ</t>
    </rPh>
    <rPh sb="2" eb="4">
      <t>ツイカ</t>
    </rPh>
    <phoneticPr fontId="14"/>
  </si>
  <si>
    <t>H16.3</t>
    <phoneticPr fontId="14"/>
  </si>
  <si>
    <t>駒場保育園</t>
    <rPh sb="0" eb="2">
      <t>コマバ</t>
    </rPh>
    <rPh sb="2" eb="5">
      <t>ホイクエン</t>
    </rPh>
    <phoneticPr fontId="14"/>
  </si>
  <si>
    <t>函館市駒場町25番67号</t>
    <rPh sb="0" eb="2">
      <t>ハコダテ</t>
    </rPh>
    <rPh sb="2" eb="3">
      <t>シ</t>
    </rPh>
    <rPh sb="3" eb="5">
      <t>コマバ</t>
    </rPh>
    <rPh sb="5" eb="6">
      <t>チョウ</t>
    </rPh>
    <rPh sb="8" eb="9">
      <t>バン</t>
    </rPh>
    <rPh sb="11" eb="12">
      <t>ゴウ</t>
    </rPh>
    <phoneticPr fontId="14"/>
  </si>
  <si>
    <t>つくし保育園</t>
    <rPh sb="3" eb="6">
      <t>ホイクエン</t>
    </rPh>
    <phoneticPr fontId="14"/>
  </si>
  <si>
    <t>函館市榎本町77番地6.5</t>
    <rPh sb="0" eb="2">
      <t>ハコダテ</t>
    </rPh>
    <rPh sb="2" eb="3">
      <t>シ</t>
    </rPh>
    <rPh sb="3" eb="5">
      <t>エノモト</t>
    </rPh>
    <rPh sb="5" eb="6">
      <t>チョウ</t>
    </rPh>
    <rPh sb="8" eb="9">
      <t>バン</t>
    </rPh>
    <rPh sb="9" eb="10">
      <t>チ</t>
    </rPh>
    <phoneticPr fontId="14"/>
  </si>
  <si>
    <t>収益事業</t>
    <rPh sb="0" eb="2">
      <t>シュウエキ</t>
    </rPh>
    <rPh sb="2" eb="4">
      <t>ジギョウ</t>
    </rPh>
    <phoneticPr fontId="14"/>
  </si>
  <si>
    <t>店舗付住宅</t>
    <rPh sb="0" eb="2">
      <t>テンポ</t>
    </rPh>
    <rPh sb="2" eb="3">
      <t>ツキ</t>
    </rPh>
    <rPh sb="3" eb="5">
      <t>ジュウタク</t>
    </rPh>
    <phoneticPr fontId="14"/>
  </si>
  <si>
    <t>Ｓ55.4</t>
    <phoneticPr fontId="14"/>
  </si>
  <si>
    <t>計</t>
    <rPh sb="0" eb="1">
      <t>ケイ</t>
    </rPh>
    <phoneticPr fontId="14"/>
  </si>
  <si>
    <t>（2）土　地</t>
    <rPh sb="3" eb="4">
      <t>ツチ</t>
    </rPh>
    <rPh sb="5" eb="6">
      <t>チ</t>
    </rPh>
    <phoneticPr fontId="14"/>
  </si>
  <si>
    <t>面　積</t>
    <rPh sb="0" eb="1">
      <t>メン</t>
    </rPh>
    <rPh sb="2" eb="3">
      <t>セキ</t>
    </rPh>
    <phoneticPr fontId="14"/>
  </si>
  <si>
    <t>函館市宇賀浦町1番3.4、10番1、11番2.3、12番1.5.7</t>
    <rPh sb="0" eb="3">
      <t>ハコダテシ</t>
    </rPh>
    <rPh sb="3" eb="5">
      <t>ウガ</t>
    </rPh>
    <rPh sb="5" eb="6">
      <t>ウラ</t>
    </rPh>
    <rPh sb="6" eb="7">
      <t>チョウ</t>
    </rPh>
    <rPh sb="8" eb="9">
      <t>バン</t>
    </rPh>
    <rPh sb="15" eb="16">
      <t>バン</t>
    </rPh>
    <rPh sb="20" eb="21">
      <t>バン</t>
    </rPh>
    <rPh sb="27" eb="28">
      <t>バン</t>
    </rPh>
    <phoneticPr fontId="14"/>
  </si>
  <si>
    <t>貸　地（宅地）</t>
    <rPh sb="0" eb="1">
      <t>カシ</t>
    </rPh>
    <rPh sb="2" eb="3">
      <t>チ</t>
    </rPh>
    <rPh sb="4" eb="6">
      <t>タクチ</t>
    </rPh>
    <phoneticPr fontId="14"/>
  </si>
  <si>
    <t>（3）外構等</t>
    <rPh sb="3" eb="5">
      <t>ガイコウ</t>
    </rPh>
    <rPh sb="5" eb="6">
      <t>トウ</t>
    </rPh>
    <phoneticPr fontId="14"/>
  </si>
  <si>
    <t>外構</t>
    <rPh sb="0" eb="1">
      <t>ソト</t>
    </rPh>
    <rPh sb="1" eb="2">
      <t>カマエ</t>
    </rPh>
    <phoneticPr fontId="14"/>
  </si>
  <si>
    <t>Ｈ5.3</t>
    <phoneticPr fontId="14"/>
  </si>
  <si>
    <t>浄化槽</t>
    <rPh sb="0" eb="3">
      <t>ジョウカソウ</t>
    </rPh>
    <phoneticPr fontId="14"/>
  </si>
  <si>
    <t>Ｈ22.9</t>
    <phoneticPr fontId="14"/>
  </si>
  <si>
    <t>Ｈ5.12</t>
    <phoneticPr fontId="14"/>
  </si>
  <si>
    <t>上磯郡知内町重内975番地</t>
    <rPh sb="0" eb="2">
      <t>カミイソ</t>
    </rPh>
    <rPh sb="2" eb="3">
      <t>グン</t>
    </rPh>
    <rPh sb="3" eb="5">
      <t>シリウチ</t>
    </rPh>
    <rPh sb="5" eb="6">
      <t>チョウ</t>
    </rPh>
    <rPh sb="6" eb="7">
      <t>オモ</t>
    </rPh>
    <rPh sb="7" eb="8">
      <t>ナイ</t>
    </rPh>
    <rPh sb="11" eb="13">
      <t>バンチ</t>
    </rPh>
    <phoneticPr fontId="14"/>
  </si>
  <si>
    <t>園庭</t>
    <rPh sb="0" eb="2">
      <t>エンテイ</t>
    </rPh>
    <phoneticPr fontId="14"/>
  </si>
  <si>
    <t>Ｈ6.3</t>
    <phoneticPr fontId="14"/>
  </si>
  <si>
    <t>Ｈ11.6</t>
    <phoneticPr fontId="14"/>
  </si>
  <si>
    <t>Ｈ25.3</t>
    <phoneticPr fontId="14"/>
  </si>
  <si>
    <t>函館市駒場町10番22</t>
    <rPh sb="0" eb="3">
      <t>ハコダテシ</t>
    </rPh>
    <rPh sb="3" eb="5">
      <t>コマバ</t>
    </rPh>
    <rPh sb="5" eb="6">
      <t>マチ</t>
    </rPh>
    <rPh sb="8" eb="9">
      <t>バン</t>
    </rPh>
    <phoneticPr fontId="14"/>
  </si>
  <si>
    <t>擁壁基礎</t>
    <rPh sb="0" eb="1">
      <t>ヨウ</t>
    </rPh>
    <rPh sb="1" eb="2">
      <t>カベ</t>
    </rPh>
    <rPh sb="2" eb="4">
      <t>キソ</t>
    </rPh>
    <phoneticPr fontId="14"/>
  </si>
  <si>
    <t>H25.12</t>
    <phoneticPr fontId="14"/>
  </si>
  <si>
    <t>擁壁フェンス</t>
    <rPh sb="0" eb="1">
      <t>ヨウ</t>
    </rPh>
    <rPh sb="1" eb="2">
      <t>カベ</t>
    </rPh>
    <phoneticPr fontId="14"/>
  </si>
  <si>
    <t>H26.1</t>
    <phoneticPr fontId="14"/>
  </si>
  <si>
    <t>屋外物置</t>
    <rPh sb="0" eb="2">
      <t>オクガイ</t>
    </rPh>
    <rPh sb="2" eb="4">
      <t>モノオキ</t>
    </rPh>
    <phoneticPr fontId="14"/>
  </si>
  <si>
    <t>Ｈ23.11</t>
    <phoneticPr fontId="14"/>
  </si>
  <si>
    <t>足洗い場</t>
    <rPh sb="0" eb="1">
      <t>ソク</t>
    </rPh>
    <rPh sb="1" eb="2">
      <t>アラ</t>
    </rPh>
    <rPh sb="3" eb="4">
      <t>バ</t>
    </rPh>
    <phoneticPr fontId="14"/>
  </si>
  <si>
    <t>Ｈ27.3</t>
    <phoneticPr fontId="14"/>
  </si>
  <si>
    <t>函館市鍛治1丁目11番地21</t>
    <rPh sb="0" eb="3">
      <t>ハコダテシ</t>
    </rPh>
    <rPh sb="3" eb="5">
      <t>カジ</t>
    </rPh>
    <rPh sb="6" eb="8">
      <t>チョウメ</t>
    </rPh>
    <rPh sb="10" eb="11">
      <t>バン</t>
    </rPh>
    <rPh sb="11" eb="12">
      <t>チ</t>
    </rPh>
    <phoneticPr fontId="14"/>
  </si>
  <si>
    <t>Ｈ21.7</t>
    <phoneticPr fontId="14"/>
  </si>
  <si>
    <t>園庭</t>
    <rPh sb="0" eb="1">
      <t>エン</t>
    </rPh>
    <rPh sb="1" eb="2">
      <t>ニワ</t>
    </rPh>
    <phoneticPr fontId="14"/>
  </si>
  <si>
    <t>Ｈ24.3</t>
    <phoneticPr fontId="14"/>
  </si>
  <si>
    <t>Ｈ27.2</t>
    <phoneticPr fontId="14"/>
  </si>
  <si>
    <t>駐車場アスファルト</t>
    <rPh sb="0" eb="2">
      <t>チュウシャ</t>
    </rPh>
    <rPh sb="2" eb="3">
      <t>ジョウ</t>
    </rPh>
    <phoneticPr fontId="14"/>
  </si>
  <si>
    <t>Ｈ22.12</t>
    <phoneticPr fontId="14"/>
  </si>
  <si>
    <t>Ｈ23.2</t>
    <phoneticPr fontId="14"/>
  </si>
  <si>
    <t>菜園</t>
    <rPh sb="0" eb="1">
      <t>サイ</t>
    </rPh>
    <rPh sb="1" eb="2">
      <t>エン</t>
    </rPh>
    <phoneticPr fontId="14"/>
  </si>
  <si>
    <t>Ｈ23.1</t>
    <phoneticPr fontId="14"/>
  </si>
  <si>
    <t>Ｈ24.3</t>
  </si>
  <si>
    <t>共愛会病院</t>
    <rPh sb="0" eb="2">
      <t>キョウアイ</t>
    </rPh>
    <rPh sb="2" eb="3">
      <t>カイ</t>
    </rPh>
    <rPh sb="3" eb="5">
      <t>ビョウイン</t>
    </rPh>
    <phoneticPr fontId="14"/>
  </si>
  <si>
    <t>函館市中島町7番21号</t>
    <rPh sb="0" eb="3">
      <t>ハコダテシ</t>
    </rPh>
    <rPh sb="3" eb="6">
      <t>ナカジマチョウ</t>
    </rPh>
    <rPh sb="7" eb="8">
      <t>バン</t>
    </rPh>
    <rPh sb="10" eb="11">
      <t>ゴウ</t>
    </rPh>
    <phoneticPr fontId="14"/>
  </si>
  <si>
    <t>新構築</t>
    <rPh sb="0" eb="1">
      <t>シン</t>
    </rPh>
    <rPh sb="1" eb="3">
      <t>コウチク</t>
    </rPh>
    <phoneticPr fontId="14"/>
  </si>
  <si>
    <t>H26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</si>
</sst>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ck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ck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30" xfId="1" applyFont="1" applyBorder="1">
      <alignment vertical="center"/>
    </xf>
    <xf numFmtId="3" fontId="0" fillId="0" borderId="23" xfId="1" applyNumberFormat="1" applyFont="1" applyBorder="1">
      <alignment vertical="center"/>
    </xf>
    <xf numFmtId="38" fontId="0" fillId="0" borderId="0" xfId="1" applyFont="1" applyAlignment="1">
      <alignment horizontal="right"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176" fontId="0" fillId="0" borderId="7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26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7" xfId="1" applyNumberFormat="1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28" xfId="1" applyNumberFormat="1" applyFont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19" xfId="1" applyNumberFormat="1" applyFont="1" applyBorder="1">
      <alignment vertical="center"/>
    </xf>
    <xf numFmtId="176" fontId="0" fillId="0" borderId="29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176" fontId="0" fillId="0" borderId="25" xfId="1" applyNumberFormat="1" applyFont="1" applyBorder="1">
      <alignment vertical="center"/>
    </xf>
    <xf numFmtId="176" fontId="0" fillId="0" borderId="22" xfId="1" applyNumberFormat="1" applyFont="1" applyBorder="1">
      <alignment vertical="center"/>
    </xf>
    <xf numFmtId="176" fontId="0" fillId="0" borderId="30" xfId="1" applyNumberFormat="1" applyFont="1" applyBorder="1">
      <alignment vertical="center"/>
    </xf>
    <xf numFmtId="176" fontId="0" fillId="0" borderId="23" xfId="1" applyNumberFormat="1" applyFont="1" applyBorder="1">
      <alignment vertical="center"/>
    </xf>
    <xf numFmtId="176" fontId="0" fillId="0" borderId="38" xfId="1" applyNumberFormat="1" applyFont="1" applyBorder="1">
      <alignment vertical="center"/>
    </xf>
    <xf numFmtId="176" fontId="0" fillId="0" borderId="39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Border="1">
      <alignment vertical="center"/>
    </xf>
    <xf numFmtId="176" fontId="0" fillId="0" borderId="32" xfId="1" applyNumberFormat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176" fontId="8" fillId="0" borderId="0" xfId="2" applyNumberFormat="1" applyFont="1" applyFill="1" applyAlignment="1">
      <alignment horizontal="justify" vertical="center"/>
    </xf>
    <xf numFmtId="176" fontId="9" fillId="0" borderId="0" xfId="2" applyNumberFormat="1" applyFont="1" applyFill="1" applyAlignment="1">
      <alignment vertical="center"/>
    </xf>
    <xf numFmtId="176" fontId="7" fillId="0" borderId="0" xfId="2" applyNumberFormat="1" applyFill="1" applyAlignment="1">
      <alignment vertical="center"/>
    </xf>
    <xf numFmtId="176" fontId="7" fillId="0" borderId="0" xfId="2" applyNumberFormat="1" applyFill="1">
      <alignment vertical="center"/>
    </xf>
    <xf numFmtId="176" fontId="8" fillId="0" borderId="25" xfId="2" applyNumberFormat="1" applyFont="1" applyFill="1" applyBorder="1" applyAlignment="1">
      <alignment horizontal="center" vertical="center" wrapText="1"/>
    </xf>
    <xf numFmtId="176" fontId="10" fillId="0" borderId="25" xfId="2" applyNumberFormat="1" applyFont="1" applyFill="1" applyBorder="1" applyAlignment="1">
      <alignment horizontal="justify" vertical="center" wrapText="1"/>
    </xf>
    <xf numFmtId="176" fontId="10" fillId="0" borderId="25" xfId="2" applyNumberFormat="1" applyFont="1" applyFill="1" applyBorder="1" applyAlignment="1">
      <alignment horizontal="right" vertical="center" wrapText="1"/>
    </xf>
    <xf numFmtId="176" fontId="10" fillId="0" borderId="25" xfId="2" applyNumberFormat="1" applyFont="1" applyFill="1" applyBorder="1" applyAlignment="1">
      <alignment horizontal="left" vertical="center" wrapText="1"/>
    </xf>
    <xf numFmtId="176" fontId="11" fillId="0" borderId="25" xfId="2" applyNumberFormat="1" applyFont="1" applyFill="1" applyBorder="1" applyAlignment="1">
      <alignment horizontal="right" vertical="center" wrapText="1"/>
    </xf>
    <xf numFmtId="176" fontId="10" fillId="0" borderId="32" xfId="2" applyNumberFormat="1" applyFont="1" applyFill="1" applyBorder="1" applyAlignment="1">
      <alignment horizontal="justify" vertical="center" wrapText="1"/>
    </xf>
    <xf numFmtId="176" fontId="10" fillId="0" borderId="25" xfId="2" applyNumberFormat="1" applyFont="1" applyFill="1" applyBorder="1" applyAlignment="1">
      <alignment horizontal="justify" vertical="center" wrapText="1"/>
    </xf>
    <xf numFmtId="176" fontId="10" fillId="0" borderId="32" xfId="2" applyNumberFormat="1" applyFont="1" applyFill="1" applyBorder="1" applyAlignment="1">
      <alignment vertical="center" wrapText="1"/>
    </xf>
    <xf numFmtId="176" fontId="10" fillId="0" borderId="44" xfId="2" applyNumberFormat="1" applyFont="1" applyFill="1" applyBorder="1" applyAlignment="1">
      <alignment horizontal="right" vertical="center" wrapText="1"/>
    </xf>
    <xf numFmtId="176" fontId="10" fillId="0" borderId="44" xfId="2" applyNumberFormat="1" applyFont="1" applyFill="1" applyBorder="1" applyAlignment="1">
      <alignment horizontal="left" vertical="center" wrapText="1"/>
    </xf>
    <xf numFmtId="176" fontId="11" fillId="0" borderId="44" xfId="2" applyNumberFormat="1" applyFont="1" applyFill="1" applyBorder="1" applyAlignment="1">
      <alignment horizontal="right" vertical="center" wrapText="1"/>
    </xf>
    <xf numFmtId="176" fontId="12" fillId="0" borderId="30" xfId="2" applyNumberFormat="1" applyFont="1" applyFill="1" applyBorder="1" applyAlignment="1">
      <alignment horizontal="justify" vertical="center" wrapText="1"/>
    </xf>
    <xf numFmtId="176" fontId="10" fillId="0" borderId="31" xfId="2" applyNumberFormat="1" applyFont="1" applyFill="1" applyBorder="1" applyAlignment="1">
      <alignment vertical="center" wrapText="1"/>
    </xf>
    <xf numFmtId="176" fontId="10" fillId="0" borderId="31" xfId="2" applyNumberFormat="1" applyFont="1" applyFill="1" applyBorder="1" applyAlignment="1">
      <alignment horizontal="right" vertical="center" wrapText="1"/>
    </xf>
    <xf numFmtId="176" fontId="10" fillId="0" borderId="31" xfId="2" applyNumberFormat="1" applyFont="1" applyFill="1" applyBorder="1" applyAlignment="1">
      <alignment horizontal="left" vertical="center" wrapText="1"/>
    </xf>
    <xf numFmtId="176" fontId="11" fillId="0" borderId="31" xfId="2" applyNumberFormat="1" applyFont="1" applyFill="1" applyBorder="1" applyAlignment="1">
      <alignment horizontal="right" vertical="center" wrapText="1"/>
    </xf>
    <xf numFmtId="176" fontId="10" fillId="0" borderId="44" xfId="2" applyNumberFormat="1" applyFont="1" applyFill="1" applyBorder="1" applyAlignment="1">
      <alignment horizontal="justify" vertical="center" wrapText="1"/>
    </xf>
    <xf numFmtId="176" fontId="12" fillId="0" borderId="29" xfId="2" applyNumberFormat="1" applyFont="1" applyFill="1" applyBorder="1" applyAlignment="1">
      <alignment horizontal="justify" vertical="center" wrapText="1"/>
    </xf>
    <xf numFmtId="176" fontId="10" fillId="0" borderId="27" xfId="2" applyNumberFormat="1" applyFont="1" applyFill="1" applyBorder="1" applyAlignment="1">
      <alignment vertical="center" wrapText="1"/>
    </xf>
    <xf numFmtId="176" fontId="10" fillId="0" borderId="31" xfId="2" applyNumberFormat="1" applyFont="1" applyFill="1" applyBorder="1" applyAlignment="1">
      <alignment horizontal="right" vertical="center" wrapText="1"/>
    </xf>
    <xf numFmtId="176" fontId="10" fillId="0" borderId="26" xfId="2" applyNumberFormat="1" applyFont="1" applyFill="1" applyBorder="1" applyAlignment="1">
      <alignment horizontal="left" vertical="center" wrapText="1"/>
    </xf>
    <xf numFmtId="176" fontId="11" fillId="0" borderId="26" xfId="2" applyNumberFormat="1" applyFont="1" applyFill="1" applyBorder="1" applyAlignment="1">
      <alignment horizontal="right" vertical="center" wrapText="1"/>
    </xf>
    <xf numFmtId="176" fontId="10" fillId="0" borderId="25" xfId="2" applyNumberFormat="1" applyFont="1" applyFill="1" applyBorder="1" applyAlignment="1">
      <alignment horizontal="right" vertical="center" wrapText="1"/>
    </xf>
    <xf numFmtId="176" fontId="10" fillId="0" borderId="30" xfId="2" applyNumberFormat="1" applyFont="1" applyFill="1" applyBorder="1" applyAlignment="1">
      <alignment horizontal="left" vertical="center" wrapText="1"/>
    </xf>
    <xf numFmtId="176" fontId="11" fillId="0" borderId="30" xfId="2" applyNumberFormat="1" applyFont="1" applyFill="1" applyBorder="1" applyAlignment="1">
      <alignment horizontal="right" vertical="center" wrapText="1"/>
    </xf>
    <xf numFmtId="176" fontId="13" fillId="0" borderId="31" xfId="2" applyNumberFormat="1" applyFont="1" applyFill="1" applyBorder="1" applyAlignment="1">
      <alignment horizontal="justify" vertical="center"/>
    </xf>
    <xf numFmtId="176" fontId="10" fillId="0" borderId="25" xfId="2" applyNumberFormat="1" applyFont="1" applyFill="1" applyBorder="1" applyAlignment="1">
      <alignment horizontal="left" vertical="center"/>
    </xf>
    <xf numFmtId="176" fontId="11" fillId="0" borderId="32" xfId="2" applyNumberFormat="1" applyFont="1" applyFill="1" applyBorder="1" applyAlignment="1">
      <alignment horizontal="right" vertical="center"/>
    </xf>
    <xf numFmtId="176" fontId="10" fillId="0" borderId="25" xfId="2" applyNumberFormat="1" applyFont="1" applyFill="1" applyBorder="1" applyAlignment="1">
      <alignment horizontal="center" vertical="center" wrapText="1"/>
    </xf>
    <xf numFmtId="176" fontId="12" fillId="0" borderId="25" xfId="2" applyNumberFormat="1" applyFont="1" applyFill="1" applyBorder="1" applyAlignment="1">
      <alignment horizontal="justify" vertical="center" wrapText="1"/>
    </xf>
    <xf numFmtId="176" fontId="11" fillId="0" borderId="25" xfId="2" applyNumberFormat="1" applyFont="1" applyFill="1" applyBorder="1" applyAlignment="1">
      <alignment horizontal="right" vertical="center" wrapText="1"/>
    </xf>
    <xf numFmtId="176" fontId="10" fillId="0" borderId="42" xfId="2" applyNumberFormat="1" applyFont="1" applyFill="1" applyBorder="1" applyAlignment="1">
      <alignment vertical="center" wrapText="1"/>
    </xf>
    <xf numFmtId="176" fontId="10" fillId="0" borderId="43" xfId="2" applyNumberFormat="1" applyFont="1" applyFill="1" applyBorder="1" applyAlignment="1">
      <alignment vertical="center" wrapText="1"/>
    </xf>
    <xf numFmtId="176" fontId="10" fillId="0" borderId="0" xfId="2" applyNumberFormat="1" applyFont="1" applyFill="1" applyBorder="1" applyAlignment="1">
      <alignment horizontal="center" vertical="center" wrapText="1"/>
    </xf>
    <xf numFmtId="176" fontId="10" fillId="0" borderId="0" xfId="2" applyNumberFormat="1" applyFont="1" applyFill="1" applyBorder="1" applyAlignment="1">
      <alignment vertical="center" wrapText="1"/>
    </xf>
    <xf numFmtId="176" fontId="10" fillId="0" borderId="0" xfId="2" applyNumberFormat="1" applyFont="1" applyFill="1" applyBorder="1" applyAlignment="1">
      <alignment horizontal="justify" vertical="center" wrapText="1"/>
    </xf>
    <xf numFmtId="176" fontId="10" fillId="0" borderId="0" xfId="2" applyNumberFormat="1" applyFont="1" applyFill="1" applyBorder="1" applyAlignment="1">
      <alignment horizontal="right" vertical="center" wrapText="1"/>
    </xf>
    <xf numFmtId="176" fontId="11" fillId="0" borderId="0" xfId="2" applyNumberFormat="1" applyFont="1" applyFill="1" applyBorder="1" applyAlignment="1">
      <alignment horizontal="right" vertical="center" wrapText="1"/>
    </xf>
    <xf numFmtId="176" fontId="9" fillId="0" borderId="25" xfId="2" applyNumberFormat="1" applyFont="1" applyFill="1" applyBorder="1" applyAlignment="1">
      <alignment horizontal="distributed" vertical="center"/>
    </xf>
    <xf numFmtId="176" fontId="9" fillId="0" borderId="32" xfId="2" applyNumberFormat="1" applyFont="1" applyFill="1" applyBorder="1" applyAlignment="1">
      <alignment vertical="center"/>
    </xf>
    <xf numFmtId="176" fontId="9" fillId="0" borderId="32" xfId="2" applyNumberFormat="1" applyFont="1" applyFill="1" applyBorder="1" applyAlignment="1">
      <alignment horizontal="left" vertical="center"/>
    </xf>
    <xf numFmtId="176" fontId="9" fillId="0" borderId="44" xfId="2" applyNumberFormat="1" applyFont="1" applyFill="1" applyBorder="1" applyAlignment="1">
      <alignment vertical="center"/>
    </xf>
    <xf numFmtId="176" fontId="9" fillId="0" borderId="44" xfId="3" applyNumberFormat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horizontal="left" vertical="center"/>
    </xf>
    <xf numFmtId="176" fontId="9" fillId="0" borderId="26" xfId="2" applyNumberFormat="1" applyFont="1" applyFill="1" applyBorder="1" applyAlignment="1">
      <alignment vertical="center"/>
    </xf>
    <xf numFmtId="176" fontId="9" fillId="0" borderId="26" xfId="3" applyNumberFormat="1" applyFont="1" applyFill="1" applyBorder="1" applyAlignment="1">
      <alignment vertical="center"/>
    </xf>
    <xf numFmtId="176" fontId="9" fillId="0" borderId="44" xfId="2" applyNumberFormat="1" applyFont="1" applyFill="1" applyBorder="1" applyAlignment="1">
      <alignment horizontal="left" vertical="center"/>
    </xf>
    <xf numFmtId="176" fontId="9" fillId="0" borderId="26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horizontal="left" vertical="center"/>
    </xf>
    <xf numFmtId="176" fontId="9" fillId="0" borderId="29" xfId="3" applyNumberFormat="1" applyFont="1" applyFill="1" applyBorder="1" applyAlignment="1">
      <alignment vertical="center"/>
    </xf>
    <xf numFmtId="176" fontId="9" fillId="0" borderId="27" xfId="2" applyNumberFormat="1" applyFont="1" applyFill="1" applyBorder="1" applyAlignment="1">
      <alignment vertical="center"/>
    </xf>
    <xf numFmtId="176" fontId="9" fillId="0" borderId="30" xfId="2" applyNumberFormat="1" applyFont="1" applyFill="1" applyBorder="1" applyAlignment="1">
      <alignment vertical="center"/>
    </xf>
    <xf numFmtId="176" fontId="9" fillId="0" borderId="30" xfId="2" applyNumberFormat="1" applyFont="1" applyFill="1" applyBorder="1" applyAlignment="1">
      <alignment horizontal="left" vertical="center"/>
    </xf>
    <xf numFmtId="176" fontId="9" fillId="0" borderId="30" xfId="3" applyNumberFormat="1" applyFont="1" applyFill="1" applyBorder="1" applyAlignment="1">
      <alignment vertical="center"/>
    </xf>
    <xf numFmtId="176" fontId="9" fillId="0" borderId="25" xfId="2" applyNumberFormat="1" applyFont="1" applyFill="1" applyBorder="1" applyAlignment="1">
      <alignment vertical="center"/>
    </xf>
    <xf numFmtId="176" fontId="9" fillId="0" borderId="44" xfId="2" applyNumberFormat="1" applyFont="1" applyFill="1" applyBorder="1" applyAlignment="1">
      <alignment vertical="center" shrinkToFit="1"/>
    </xf>
    <xf numFmtId="176" fontId="9" fillId="0" borderId="27" xfId="2" applyNumberFormat="1" applyFont="1" applyFill="1" applyBorder="1" applyAlignment="1">
      <alignment vertical="center"/>
    </xf>
    <xf numFmtId="176" fontId="10" fillId="0" borderId="29" xfId="2" applyNumberFormat="1" applyFont="1" applyFill="1" applyBorder="1" applyAlignment="1">
      <alignment horizontal="justify" vertical="center" wrapText="1"/>
    </xf>
    <xf numFmtId="176" fontId="9" fillId="0" borderId="28" xfId="2" applyNumberFormat="1" applyFont="1" applyFill="1" applyBorder="1" applyAlignment="1">
      <alignment vertical="center"/>
    </xf>
    <xf numFmtId="176" fontId="9" fillId="0" borderId="25" xfId="2" applyNumberFormat="1" applyFont="1" applyFill="1" applyBorder="1" applyAlignment="1">
      <alignment horizontal="center" vertical="center"/>
    </xf>
    <xf numFmtId="176" fontId="9" fillId="0" borderId="25" xfId="2" applyNumberFormat="1" applyFont="1" applyFill="1" applyBorder="1" applyAlignment="1">
      <alignment vertical="center"/>
    </xf>
    <xf numFmtId="176" fontId="9" fillId="0" borderId="25" xfId="2" applyNumberFormat="1" applyFont="1" applyFill="1" applyBorder="1" applyAlignment="1">
      <alignment horizontal="right" vertical="center"/>
    </xf>
    <xf numFmtId="176" fontId="9" fillId="0" borderId="25" xfId="3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horizontal="right" vertical="center"/>
    </xf>
    <xf numFmtId="176" fontId="9" fillId="0" borderId="0" xfId="3" applyNumberFormat="1" applyFont="1" applyFill="1" applyAlignment="1">
      <alignment vertical="center"/>
    </xf>
    <xf numFmtId="176" fontId="9" fillId="0" borderId="31" xfId="2" applyNumberFormat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vertical="center" shrinkToFit="1"/>
    </xf>
    <xf numFmtId="176" fontId="9" fillId="0" borderId="31" xfId="2" applyNumberFormat="1" applyFont="1" applyFill="1" applyBorder="1" applyAlignment="1">
      <alignment horizontal="right" vertical="center"/>
    </xf>
    <xf numFmtId="176" fontId="9" fillId="0" borderId="31" xfId="3" applyNumberFormat="1" applyFont="1" applyFill="1" applyBorder="1" applyAlignment="1">
      <alignment vertical="center"/>
    </xf>
    <xf numFmtId="176" fontId="15" fillId="0" borderId="0" xfId="2" applyNumberFormat="1" applyFont="1" applyFill="1" applyAlignment="1">
      <alignment vertical="center"/>
    </xf>
    <xf numFmtId="176" fontId="15" fillId="0" borderId="0" xfId="2" applyNumberFormat="1" applyFont="1" applyFill="1" applyAlignment="1">
      <alignment horizontal="right" vertical="center"/>
    </xf>
    <xf numFmtId="176" fontId="15" fillId="0" borderId="0" xfId="3" applyNumberFormat="1" applyFont="1" applyFill="1" applyAlignment="1">
      <alignment vertical="center"/>
    </xf>
    <xf numFmtId="176" fontId="15" fillId="0" borderId="25" xfId="2" applyNumberFormat="1" applyFont="1" applyFill="1" applyBorder="1" applyAlignment="1">
      <alignment horizontal="distributed" vertical="center"/>
    </xf>
    <xf numFmtId="176" fontId="15" fillId="0" borderId="32" xfId="2" applyNumberFormat="1" applyFont="1" applyFill="1" applyBorder="1" applyAlignment="1">
      <alignment horizontal="left" vertical="center"/>
    </xf>
    <xf numFmtId="176" fontId="15" fillId="0" borderId="44" xfId="2" applyNumberFormat="1" applyFont="1" applyFill="1" applyBorder="1" applyAlignment="1">
      <alignment vertical="center"/>
    </xf>
    <xf numFmtId="176" fontId="15" fillId="0" borderId="44" xfId="2" applyNumberFormat="1" applyFont="1" applyFill="1" applyBorder="1" applyAlignment="1">
      <alignment vertical="center"/>
    </xf>
    <xf numFmtId="176" fontId="15" fillId="0" borderId="44" xfId="2" applyNumberFormat="1" applyFont="1" applyFill="1" applyBorder="1" applyAlignment="1">
      <alignment horizontal="left" vertical="center"/>
    </xf>
    <xf numFmtId="176" fontId="15" fillId="0" borderId="44" xfId="3" applyNumberFormat="1" applyFont="1" applyFill="1" applyBorder="1" applyAlignment="1">
      <alignment vertical="center"/>
    </xf>
    <xf numFmtId="176" fontId="15" fillId="0" borderId="26" xfId="2" applyNumberFormat="1" applyFont="1" applyFill="1" applyBorder="1" applyAlignment="1">
      <alignment horizontal="left" vertical="center"/>
    </xf>
    <xf numFmtId="176" fontId="15" fillId="0" borderId="26" xfId="2" applyNumberFormat="1" applyFont="1" applyFill="1" applyBorder="1" applyAlignment="1">
      <alignment vertical="center"/>
    </xf>
    <xf numFmtId="176" fontId="15" fillId="0" borderId="26" xfId="2" applyNumberFormat="1" applyFont="1" applyFill="1" applyBorder="1" applyAlignment="1">
      <alignment vertical="center"/>
    </xf>
    <xf numFmtId="176" fontId="15" fillId="0" borderId="29" xfId="2" applyNumberFormat="1" applyFont="1" applyFill="1" applyBorder="1" applyAlignment="1">
      <alignment horizontal="left" vertical="center"/>
    </xf>
    <xf numFmtId="176" fontId="15" fillId="0" borderId="26" xfId="3" applyNumberFormat="1" applyFont="1" applyFill="1" applyBorder="1" applyAlignment="1">
      <alignment vertical="center"/>
    </xf>
    <xf numFmtId="176" fontId="15" fillId="0" borderId="30" xfId="2" applyNumberFormat="1" applyFont="1" applyFill="1" applyBorder="1" applyAlignment="1">
      <alignment vertical="center"/>
    </xf>
    <xf numFmtId="176" fontId="15" fillId="0" borderId="30" xfId="2" applyNumberFormat="1" applyFont="1" applyFill="1" applyBorder="1" applyAlignment="1">
      <alignment vertical="center"/>
    </xf>
    <xf numFmtId="176" fontId="15" fillId="0" borderId="30" xfId="2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28" xfId="2" applyNumberFormat="1" applyFont="1" applyFill="1" applyBorder="1" applyAlignment="1">
      <alignment vertical="center"/>
    </xf>
    <xf numFmtId="176" fontId="15" fillId="0" borderId="28" xfId="2" applyNumberFormat="1" applyFont="1" applyFill="1" applyBorder="1" applyAlignment="1">
      <alignment vertical="center"/>
    </xf>
    <xf numFmtId="176" fontId="15" fillId="0" borderId="28" xfId="2" applyNumberFormat="1" applyFont="1" applyFill="1" applyBorder="1" applyAlignment="1">
      <alignment horizontal="left" vertical="center"/>
    </xf>
    <xf numFmtId="176" fontId="15" fillId="0" borderId="28" xfId="3" applyNumberFormat="1" applyFont="1" applyFill="1" applyBorder="1" applyAlignment="1">
      <alignment vertical="center"/>
    </xf>
    <xf numFmtId="176" fontId="15" fillId="0" borderId="27" xfId="2" applyNumberFormat="1" applyFont="1" applyFill="1" applyBorder="1" applyAlignment="1">
      <alignment vertical="center"/>
    </xf>
    <xf numFmtId="176" fontId="15" fillId="0" borderId="27" xfId="2" applyNumberFormat="1" applyFont="1" applyFill="1" applyBorder="1" applyAlignment="1">
      <alignment vertical="center"/>
    </xf>
    <xf numFmtId="176" fontId="15" fillId="0" borderId="27" xfId="3" applyNumberFormat="1" applyFont="1" applyFill="1" applyBorder="1" applyAlignment="1">
      <alignment vertical="center"/>
    </xf>
    <xf numFmtId="176" fontId="15" fillId="0" borderId="25" xfId="2" applyNumberFormat="1" applyFont="1" applyFill="1" applyBorder="1" applyAlignment="1">
      <alignment horizontal="left" vertical="center"/>
    </xf>
    <xf numFmtId="176" fontId="9" fillId="0" borderId="32" xfId="2" applyNumberFormat="1" applyFont="1" applyFill="1" applyBorder="1" applyAlignment="1">
      <alignment vertical="center"/>
    </xf>
    <xf numFmtId="176" fontId="15" fillId="0" borderId="26" xfId="2" applyNumberFormat="1" applyFont="1" applyFill="1" applyBorder="1" applyAlignment="1">
      <alignment horizontal="left" vertical="center"/>
    </xf>
    <xf numFmtId="176" fontId="9" fillId="0" borderId="32" xfId="3" applyNumberFormat="1" applyFont="1" applyFill="1" applyBorder="1" applyAlignment="1">
      <alignment vertical="center"/>
    </xf>
    <xf numFmtId="176" fontId="15" fillId="0" borderId="32" xfId="2" applyNumberFormat="1" applyFont="1" applyFill="1" applyBorder="1" applyAlignment="1">
      <alignment vertical="center"/>
    </xf>
    <xf numFmtId="176" fontId="15" fillId="0" borderId="31" xfId="2" applyNumberFormat="1" applyFont="1" applyFill="1" applyBorder="1" applyAlignment="1">
      <alignment vertical="center"/>
    </xf>
    <xf numFmtId="176" fontId="15" fillId="0" borderId="31" xfId="2" applyNumberFormat="1" applyFont="1" applyFill="1" applyBorder="1" applyAlignment="1">
      <alignment horizontal="left" vertical="center"/>
    </xf>
    <xf numFmtId="176" fontId="15" fillId="0" borderId="31" xfId="2" applyNumberFormat="1" applyFont="1" applyFill="1" applyBorder="1" applyAlignment="1">
      <alignment vertical="center"/>
    </xf>
    <xf numFmtId="176" fontId="15" fillId="0" borderId="31" xfId="2" applyNumberFormat="1" applyFont="1" applyFill="1" applyBorder="1" applyAlignment="1">
      <alignment horizontal="left" vertical="center"/>
    </xf>
    <xf numFmtId="176" fontId="16" fillId="0" borderId="32" xfId="2" applyNumberFormat="1" applyFont="1" applyFill="1" applyBorder="1" applyAlignment="1">
      <alignment horizontal="center" vertical="center"/>
    </xf>
    <xf numFmtId="176" fontId="15" fillId="0" borderId="32" xfId="2" applyNumberFormat="1" applyFont="1" applyFill="1" applyBorder="1" applyAlignment="1">
      <alignment horizontal="left" vertical="center" wrapText="1"/>
    </xf>
    <xf numFmtId="176" fontId="15" fillId="0" borderId="32" xfId="2" applyNumberFormat="1" applyFont="1" applyFill="1" applyBorder="1" applyAlignment="1">
      <alignment vertical="center"/>
    </xf>
    <xf numFmtId="176" fontId="15" fillId="0" borderId="32" xfId="2" applyNumberFormat="1" applyFont="1" applyFill="1" applyBorder="1" applyAlignment="1">
      <alignment horizontal="left" vertical="center"/>
    </xf>
    <xf numFmtId="176" fontId="15" fillId="0" borderId="32" xfId="3" applyNumberFormat="1" applyFont="1" applyFill="1" applyBorder="1" applyAlignment="1">
      <alignment vertical="center"/>
    </xf>
    <xf numFmtId="176" fontId="16" fillId="0" borderId="26" xfId="2" applyNumberFormat="1" applyFont="1" applyFill="1" applyBorder="1" applyAlignment="1">
      <alignment horizontal="center" vertical="center"/>
    </xf>
    <xf numFmtId="176" fontId="15" fillId="0" borderId="26" xfId="2" applyNumberFormat="1" applyFont="1" applyFill="1" applyBorder="1" applyAlignment="1">
      <alignment horizontal="left" vertical="center" wrapText="1"/>
    </xf>
    <xf numFmtId="176" fontId="15" fillId="0" borderId="29" xfId="2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6" fillId="0" borderId="31" xfId="2" applyNumberFormat="1" applyFont="1" applyFill="1" applyBorder="1" applyAlignment="1">
      <alignment horizontal="center" vertical="center"/>
    </xf>
    <xf numFmtId="176" fontId="15" fillId="0" borderId="31" xfId="2" applyNumberFormat="1" applyFont="1" applyFill="1" applyBorder="1" applyAlignment="1">
      <alignment horizontal="left" vertical="center" wrapText="1"/>
    </xf>
    <xf numFmtId="176" fontId="16" fillId="0" borderId="31" xfId="2" applyNumberFormat="1" applyFont="1" applyFill="1" applyBorder="1" applyAlignment="1">
      <alignment horizontal="left" vertical="center"/>
    </xf>
    <xf numFmtId="176" fontId="15" fillId="0" borderId="31" xfId="2" applyNumberFormat="1" applyFont="1" applyFill="1" applyBorder="1" applyAlignment="1">
      <alignment horizontal="left" vertical="center" wrapText="1"/>
    </xf>
    <xf numFmtId="176" fontId="15" fillId="0" borderId="31" xfId="3" applyNumberFormat="1" applyFont="1" applyFill="1" applyBorder="1" applyAlignment="1">
      <alignment vertical="center"/>
    </xf>
    <xf numFmtId="176" fontId="15" fillId="0" borderId="25" xfId="2" applyNumberFormat="1" applyFont="1" applyFill="1" applyBorder="1" applyAlignment="1">
      <alignment horizontal="center" vertical="center"/>
    </xf>
    <xf numFmtId="176" fontId="15" fillId="0" borderId="25" xfId="2" applyNumberFormat="1" applyFont="1" applyFill="1" applyBorder="1" applyAlignment="1">
      <alignment vertical="center"/>
    </xf>
    <xf numFmtId="176" fontId="15" fillId="0" borderId="25" xfId="2" applyNumberFormat="1" applyFont="1" applyFill="1" applyBorder="1" applyAlignment="1">
      <alignment horizontal="right" vertical="center"/>
    </xf>
    <xf numFmtId="176" fontId="15" fillId="0" borderId="25" xfId="3" applyNumberFormat="1" applyFont="1" applyFill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4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E89" sqref="E89"/>
    </sheetView>
  </sheetViews>
  <sheetFormatPr defaultRowHeight="13.5"/>
  <cols>
    <col min="1" max="4" width="3.125" style="1" customWidth="1"/>
    <col min="5" max="5" width="52.25" style="1" customWidth="1"/>
    <col min="6" max="6" width="13.5" style="1" customWidth="1"/>
    <col min="7" max="7" width="18.25" style="1" customWidth="1"/>
    <col min="8" max="17" width="14.625" style="1" customWidth="1"/>
    <col min="18" max="16384" width="9" style="1"/>
  </cols>
  <sheetData>
    <row r="1" spans="1:12">
      <c r="G1" s="35" t="s">
        <v>151</v>
      </c>
    </row>
    <row r="2" spans="1:12" ht="27.75" customHeight="1">
      <c r="A2" s="74" t="s">
        <v>122</v>
      </c>
      <c r="B2" s="74"/>
      <c r="C2" s="74"/>
      <c r="D2" s="74"/>
      <c r="E2" s="74"/>
      <c r="F2" s="74"/>
      <c r="G2" s="74"/>
    </row>
    <row r="3" spans="1:12" ht="12.75" customHeight="1">
      <c r="A3" s="83" t="s">
        <v>123</v>
      </c>
      <c r="B3" s="83"/>
      <c r="C3" s="83"/>
      <c r="D3" s="83"/>
      <c r="E3" s="83"/>
      <c r="F3" s="83"/>
      <c r="G3" s="83"/>
    </row>
    <row r="4" spans="1:12" ht="15" thickBot="1">
      <c r="A4" s="36" t="s">
        <v>153</v>
      </c>
      <c r="B4" s="36"/>
      <c r="C4" s="36"/>
      <c r="D4" s="36"/>
      <c r="E4" s="36"/>
      <c r="F4" s="36"/>
      <c r="G4" s="37" t="s">
        <v>152</v>
      </c>
    </row>
    <row r="5" spans="1:12" ht="13.5" customHeight="1" thickTop="1">
      <c r="A5" s="75" t="s">
        <v>124</v>
      </c>
      <c r="B5" s="76"/>
      <c r="C5" s="76"/>
      <c r="D5" s="76"/>
      <c r="E5" s="76"/>
      <c r="F5" s="76"/>
      <c r="G5" s="2" t="s">
        <v>125</v>
      </c>
      <c r="H5" s="38" t="s">
        <v>126</v>
      </c>
      <c r="I5" s="39" t="s">
        <v>127</v>
      </c>
      <c r="J5" s="39" t="s">
        <v>128</v>
      </c>
      <c r="K5" s="27" t="s">
        <v>129</v>
      </c>
      <c r="L5" s="27" t="s">
        <v>130</v>
      </c>
    </row>
    <row r="6" spans="1:12">
      <c r="A6" s="3" t="s">
        <v>0</v>
      </c>
      <c r="B6" s="4"/>
      <c r="C6" s="4"/>
      <c r="D6" s="4"/>
      <c r="E6" s="4"/>
      <c r="F6" s="4"/>
      <c r="G6" s="47"/>
      <c r="H6" s="48"/>
      <c r="I6" s="49"/>
      <c r="J6" s="49"/>
      <c r="K6" s="49"/>
      <c r="L6" s="49"/>
    </row>
    <row r="7" spans="1:12">
      <c r="A7" s="3"/>
      <c r="B7" s="4" t="s">
        <v>1</v>
      </c>
      <c r="C7" s="4"/>
      <c r="D7" s="4"/>
      <c r="E7" s="4"/>
      <c r="F7" s="4"/>
      <c r="G7" s="47"/>
      <c r="H7" s="48"/>
      <c r="I7" s="49"/>
      <c r="J7" s="49"/>
      <c r="K7" s="49"/>
      <c r="L7" s="49"/>
    </row>
    <row r="8" spans="1:12">
      <c r="A8" s="3"/>
      <c r="B8" s="4"/>
      <c r="C8" s="26" t="s">
        <v>2</v>
      </c>
      <c r="D8" s="6"/>
      <c r="E8" s="6"/>
      <c r="F8" s="6"/>
      <c r="G8" s="50">
        <f>SUM(H8:L8)</f>
        <v>1461067949</v>
      </c>
      <c r="H8" s="51">
        <f>SUM(H9,H12)</f>
        <v>215408448</v>
      </c>
      <c r="I8" s="52">
        <f>老人!G6</f>
        <v>527417626</v>
      </c>
      <c r="J8" s="52">
        <f>保育!G6</f>
        <v>166379278</v>
      </c>
      <c r="K8" s="52">
        <f>病院!G6</f>
        <v>546130040</v>
      </c>
      <c r="L8" s="52">
        <f>SUM(L9,L12)</f>
        <v>5732557</v>
      </c>
    </row>
    <row r="9" spans="1:12">
      <c r="A9" s="3"/>
      <c r="B9" s="4"/>
      <c r="C9" s="4"/>
      <c r="D9" s="4" t="s">
        <v>3</v>
      </c>
      <c r="E9" s="4"/>
      <c r="F9" s="4"/>
      <c r="G9" s="47">
        <f t="shared" ref="G9:G77" si="0">SUM(H9:L9)</f>
        <v>2259403</v>
      </c>
      <c r="H9" s="48">
        <f>SUM(H10:H11)</f>
        <v>0</v>
      </c>
      <c r="I9" s="49">
        <f>老人!G7</f>
        <v>0</v>
      </c>
      <c r="J9" s="49">
        <f>保育!G7</f>
        <v>0</v>
      </c>
      <c r="K9" s="49">
        <f>病院!G7</f>
        <v>2259403</v>
      </c>
      <c r="L9" s="49">
        <f t="shared" ref="L9" si="1">SUM(L10:L11)</f>
        <v>0</v>
      </c>
    </row>
    <row r="10" spans="1:12">
      <c r="A10" s="3"/>
      <c r="B10" s="4"/>
      <c r="C10" s="4"/>
      <c r="D10" s="4"/>
      <c r="E10" s="4" t="s">
        <v>8</v>
      </c>
      <c r="F10" s="4"/>
      <c r="G10" s="47">
        <f t="shared" si="0"/>
        <v>2259403</v>
      </c>
      <c r="H10" s="48">
        <v>0</v>
      </c>
      <c r="I10" s="49">
        <f>老人!G8</f>
        <v>0</v>
      </c>
      <c r="J10" s="49">
        <f>保育!G8</f>
        <v>0</v>
      </c>
      <c r="K10" s="49">
        <f>病院!G8</f>
        <v>2259403</v>
      </c>
      <c r="L10" s="49">
        <v>0</v>
      </c>
    </row>
    <row r="11" spans="1:12">
      <c r="A11" s="3"/>
      <c r="B11" s="4"/>
      <c r="C11" s="4"/>
      <c r="D11" s="4"/>
      <c r="E11" s="4" t="s">
        <v>4</v>
      </c>
      <c r="F11" s="4"/>
      <c r="G11" s="47">
        <f t="shared" si="0"/>
        <v>0</v>
      </c>
      <c r="H11" s="48">
        <v>0</v>
      </c>
      <c r="I11" s="49">
        <f>老人!G9</f>
        <v>0</v>
      </c>
      <c r="J11" s="49">
        <f>保育!G9</f>
        <v>0</v>
      </c>
      <c r="K11" s="49">
        <f>病院!G9</f>
        <v>0</v>
      </c>
      <c r="L11" s="49">
        <v>0</v>
      </c>
    </row>
    <row r="12" spans="1:12">
      <c r="A12" s="3"/>
      <c r="B12" s="4"/>
      <c r="C12" s="4"/>
      <c r="D12" s="4" t="s">
        <v>5</v>
      </c>
      <c r="E12" s="4"/>
      <c r="F12" s="4"/>
      <c r="G12" s="47">
        <f t="shared" si="0"/>
        <v>1458808546</v>
      </c>
      <c r="H12" s="48">
        <f>SUM(H13:H25)</f>
        <v>215408448</v>
      </c>
      <c r="I12" s="49">
        <f>老人!G10</f>
        <v>527417626</v>
      </c>
      <c r="J12" s="49">
        <f>保育!G10</f>
        <v>166379278</v>
      </c>
      <c r="K12" s="49">
        <f>病院!G10</f>
        <v>543870637</v>
      </c>
      <c r="L12" s="49">
        <f t="shared" ref="L12" si="2">SUM(L13:L25)</f>
        <v>5732557</v>
      </c>
    </row>
    <row r="13" spans="1:12">
      <c r="A13" s="3"/>
      <c r="B13" s="4"/>
      <c r="C13" s="4"/>
      <c r="D13" s="4" t="s">
        <v>6</v>
      </c>
      <c r="E13" s="4" t="s">
        <v>7</v>
      </c>
      <c r="F13" s="4"/>
      <c r="G13" s="47">
        <f t="shared" si="0"/>
        <v>20837741</v>
      </c>
      <c r="H13" s="48">
        <v>15105184</v>
      </c>
      <c r="I13" s="49">
        <f>老人!G11</f>
        <v>0</v>
      </c>
      <c r="J13" s="49">
        <f>保育!G11</f>
        <v>0</v>
      </c>
      <c r="K13" s="49">
        <f>病院!G11</f>
        <v>0</v>
      </c>
      <c r="L13" s="49">
        <v>5732557</v>
      </c>
    </row>
    <row r="14" spans="1:12">
      <c r="A14" s="3"/>
      <c r="B14" s="4"/>
      <c r="C14" s="4"/>
      <c r="D14" s="4"/>
      <c r="E14" s="4" t="s">
        <v>12</v>
      </c>
      <c r="F14" s="4"/>
      <c r="G14" s="47">
        <f t="shared" si="0"/>
        <v>19799165</v>
      </c>
      <c r="H14" s="48">
        <v>0</v>
      </c>
      <c r="I14" s="49">
        <f>老人!G12</f>
        <v>19799165</v>
      </c>
      <c r="J14" s="49">
        <f>保育!G12</f>
        <v>0</v>
      </c>
      <c r="K14" s="49">
        <f>病院!G12</f>
        <v>0</v>
      </c>
      <c r="L14" s="49">
        <v>0</v>
      </c>
    </row>
    <row r="15" spans="1:12">
      <c r="A15" s="3"/>
      <c r="B15" s="4"/>
      <c r="C15" s="4"/>
      <c r="D15" s="4"/>
      <c r="E15" s="4" t="s">
        <v>9</v>
      </c>
      <c r="F15" s="4"/>
      <c r="G15" s="47">
        <f t="shared" si="0"/>
        <v>1165795753</v>
      </c>
      <c r="H15" s="48">
        <v>182979342</v>
      </c>
      <c r="I15" s="49">
        <f>老人!G13</f>
        <v>472612397</v>
      </c>
      <c r="J15" s="49">
        <f>保育!G13</f>
        <v>166379278</v>
      </c>
      <c r="K15" s="49">
        <f>病院!G13</f>
        <v>343824736</v>
      </c>
      <c r="L15" s="49">
        <v>0</v>
      </c>
    </row>
    <row r="16" spans="1:12">
      <c r="A16" s="3"/>
      <c r="B16" s="4"/>
      <c r="C16" s="4"/>
      <c r="D16" s="4"/>
      <c r="E16" s="4" t="s">
        <v>13</v>
      </c>
      <c r="F16" s="4"/>
      <c r="G16" s="47">
        <f t="shared" si="0"/>
        <v>8798</v>
      </c>
      <c r="H16" s="48">
        <v>0</v>
      </c>
      <c r="I16" s="49">
        <f>老人!G14</f>
        <v>8798</v>
      </c>
      <c r="J16" s="49">
        <f>保育!G14</f>
        <v>0</v>
      </c>
      <c r="K16" s="49">
        <f>病院!G14</f>
        <v>0</v>
      </c>
      <c r="L16" s="49">
        <v>0</v>
      </c>
    </row>
    <row r="17" spans="1:12">
      <c r="A17" s="3"/>
      <c r="B17" s="4"/>
      <c r="C17" s="4"/>
      <c r="D17" s="4"/>
      <c r="E17" s="4" t="s">
        <v>10</v>
      </c>
      <c r="F17" s="4"/>
      <c r="G17" s="47">
        <f t="shared" si="0"/>
        <v>16343486</v>
      </c>
      <c r="H17" s="48">
        <v>16343486</v>
      </c>
      <c r="I17" s="49">
        <f>老人!G15</f>
        <v>0</v>
      </c>
      <c r="J17" s="49">
        <f>保育!G15</f>
        <v>0</v>
      </c>
      <c r="K17" s="49">
        <f>病院!G15</f>
        <v>0</v>
      </c>
      <c r="L17" s="49">
        <v>0</v>
      </c>
    </row>
    <row r="18" spans="1:12">
      <c r="A18" s="3"/>
      <c r="B18" s="4"/>
      <c r="C18" s="4"/>
      <c r="D18" s="4"/>
      <c r="E18" s="4" t="s">
        <v>11</v>
      </c>
      <c r="F18" s="4"/>
      <c r="G18" s="47">
        <f t="shared" si="0"/>
        <v>0</v>
      </c>
      <c r="H18" s="48">
        <v>0</v>
      </c>
      <c r="I18" s="49">
        <f>老人!G16</f>
        <v>0</v>
      </c>
      <c r="J18" s="49">
        <f>保育!G16</f>
        <v>0</v>
      </c>
      <c r="K18" s="49">
        <f>病院!G16</f>
        <v>0</v>
      </c>
      <c r="L18" s="49">
        <v>0</v>
      </c>
    </row>
    <row r="19" spans="1:12">
      <c r="A19" s="3"/>
      <c r="B19" s="4"/>
      <c r="C19" s="4"/>
      <c r="D19" s="4"/>
      <c r="E19" s="4" t="s">
        <v>14</v>
      </c>
      <c r="F19" s="4"/>
      <c r="G19" s="47">
        <f t="shared" si="0"/>
        <v>982364</v>
      </c>
      <c r="H19" s="48">
        <v>980436</v>
      </c>
      <c r="I19" s="49">
        <f>老人!G17</f>
        <v>0</v>
      </c>
      <c r="J19" s="49">
        <f>保育!G17</f>
        <v>0</v>
      </c>
      <c r="K19" s="49">
        <f>病院!G17</f>
        <v>1928</v>
      </c>
      <c r="L19" s="49">
        <v>0</v>
      </c>
    </row>
    <row r="20" spans="1:12">
      <c r="A20" s="3"/>
      <c r="B20" s="4"/>
      <c r="C20" s="4"/>
      <c r="D20" s="4"/>
      <c r="E20" s="4" t="s">
        <v>15</v>
      </c>
      <c r="F20" s="4"/>
      <c r="G20" s="47">
        <f t="shared" si="0"/>
        <v>32721804</v>
      </c>
      <c r="H20" s="48">
        <v>0</v>
      </c>
      <c r="I20" s="49">
        <f>老人!G18</f>
        <v>32721804</v>
      </c>
      <c r="J20" s="49">
        <f>保育!G18</f>
        <v>0</v>
      </c>
      <c r="K20" s="49">
        <f>病院!G18</f>
        <v>0</v>
      </c>
      <c r="L20" s="49">
        <v>0</v>
      </c>
    </row>
    <row r="21" spans="1:12">
      <c r="A21" s="3"/>
      <c r="B21" s="4"/>
      <c r="C21" s="4"/>
      <c r="D21" s="4"/>
      <c r="E21" s="4" t="s">
        <v>154</v>
      </c>
      <c r="F21" s="4"/>
      <c r="G21" s="47">
        <f t="shared" si="0"/>
        <v>1506634</v>
      </c>
      <c r="H21" s="48">
        <v>0</v>
      </c>
      <c r="I21" s="49">
        <f>老人!G19</f>
        <v>1506634</v>
      </c>
      <c r="J21" s="49">
        <f>保育!G19</f>
        <v>0</v>
      </c>
      <c r="K21" s="49">
        <f>病院!G19</f>
        <v>0</v>
      </c>
      <c r="L21" s="49">
        <v>0</v>
      </c>
    </row>
    <row r="22" spans="1:12">
      <c r="A22" s="3"/>
      <c r="B22" s="4"/>
      <c r="C22" s="4"/>
      <c r="D22" s="4"/>
      <c r="E22" s="4" t="s">
        <v>16</v>
      </c>
      <c r="F22" s="4"/>
      <c r="G22" s="47">
        <f t="shared" si="0"/>
        <v>768828</v>
      </c>
      <c r="H22" s="48">
        <v>0</v>
      </c>
      <c r="I22" s="49">
        <f>老人!G20</f>
        <v>768828</v>
      </c>
      <c r="J22" s="49">
        <f>保育!G20</f>
        <v>0</v>
      </c>
      <c r="K22" s="49">
        <f>病院!G20</f>
        <v>0</v>
      </c>
      <c r="L22" s="49">
        <v>0</v>
      </c>
    </row>
    <row r="23" spans="1:12">
      <c r="A23" s="3"/>
      <c r="B23" s="4"/>
      <c r="C23" s="4"/>
      <c r="D23" s="4"/>
      <c r="E23" s="4" t="s">
        <v>159</v>
      </c>
      <c r="F23" s="4"/>
      <c r="G23" s="47">
        <f t="shared" si="0"/>
        <v>661</v>
      </c>
      <c r="H23" s="48">
        <v>0</v>
      </c>
      <c r="I23" s="49">
        <f>老人!G21</f>
        <v>0</v>
      </c>
      <c r="J23" s="49">
        <f>保育!G21</f>
        <v>0</v>
      </c>
      <c r="K23" s="49">
        <f>病院!G21</f>
        <v>661</v>
      </c>
      <c r="L23" s="49">
        <v>0</v>
      </c>
    </row>
    <row r="24" spans="1:12">
      <c r="A24" s="3"/>
      <c r="B24" s="4"/>
      <c r="C24" s="4"/>
      <c r="D24" s="4"/>
      <c r="E24" s="4" t="s">
        <v>170</v>
      </c>
      <c r="F24" s="4"/>
      <c r="G24" s="47">
        <f t="shared" si="0"/>
        <v>200025205</v>
      </c>
      <c r="H24" s="48">
        <v>0</v>
      </c>
      <c r="I24" s="49">
        <f>老人!G22</f>
        <v>0</v>
      </c>
      <c r="J24" s="49">
        <f>保育!G22</f>
        <v>0</v>
      </c>
      <c r="K24" s="49">
        <f>病院!G22</f>
        <v>200025205</v>
      </c>
      <c r="L24" s="49">
        <v>0</v>
      </c>
    </row>
    <row r="25" spans="1:12">
      <c r="A25" s="3"/>
      <c r="B25" s="4"/>
      <c r="C25" s="9"/>
      <c r="D25" s="9"/>
      <c r="E25" s="9" t="s">
        <v>17</v>
      </c>
      <c r="F25" s="9"/>
      <c r="G25" s="53">
        <f t="shared" si="0"/>
        <v>18107</v>
      </c>
      <c r="H25" s="54">
        <v>0</v>
      </c>
      <c r="I25" s="49">
        <f>老人!G23</f>
        <v>0</v>
      </c>
      <c r="J25" s="49">
        <f>保育!G23</f>
        <v>0</v>
      </c>
      <c r="K25" s="49">
        <f>病院!G23</f>
        <v>18107</v>
      </c>
      <c r="L25" s="55">
        <v>0</v>
      </c>
    </row>
    <row r="26" spans="1:12">
      <c r="A26" s="3"/>
      <c r="B26" s="4"/>
      <c r="C26" s="4" t="s">
        <v>18</v>
      </c>
      <c r="D26" s="4"/>
      <c r="E26" s="4"/>
      <c r="F26" s="4"/>
      <c r="G26" s="47">
        <f t="shared" si="0"/>
        <v>882828335</v>
      </c>
      <c r="H26" s="48">
        <f>SUM(H27)</f>
        <v>6256813</v>
      </c>
      <c r="I26" s="52">
        <f>老人!G24</f>
        <v>239428438</v>
      </c>
      <c r="J26" s="52">
        <f>保育!G24</f>
        <v>38114630</v>
      </c>
      <c r="K26" s="52">
        <f>病院!G24</f>
        <v>595467654</v>
      </c>
      <c r="L26" s="49">
        <f t="shared" ref="L26" si="3">SUM(L27)</f>
        <v>3560800</v>
      </c>
    </row>
    <row r="27" spans="1:12">
      <c r="A27" s="3"/>
      <c r="B27" s="4"/>
      <c r="C27" s="4" t="s">
        <v>6</v>
      </c>
      <c r="D27" s="4" t="s">
        <v>18</v>
      </c>
      <c r="E27" s="4"/>
      <c r="F27" s="4"/>
      <c r="G27" s="47">
        <f t="shared" si="0"/>
        <v>882828335</v>
      </c>
      <c r="H27" s="48">
        <f>SUM(H28:H40)</f>
        <v>6256813</v>
      </c>
      <c r="I27" s="49">
        <f>老人!G25</f>
        <v>239428438</v>
      </c>
      <c r="J27" s="49">
        <f>保育!G25</f>
        <v>38114630</v>
      </c>
      <c r="K27" s="49">
        <f>病院!G25</f>
        <v>595467654</v>
      </c>
      <c r="L27" s="49">
        <f t="shared" ref="L27" si="4">SUM(L28:L40)</f>
        <v>3560800</v>
      </c>
    </row>
    <row r="28" spans="1:12">
      <c r="A28" s="3"/>
      <c r="B28" s="4"/>
      <c r="C28" s="4"/>
      <c r="D28" s="4"/>
      <c r="E28" s="4" t="s">
        <v>18</v>
      </c>
      <c r="F28" s="4"/>
      <c r="G28" s="47">
        <f t="shared" si="0"/>
        <v>287360681</v>
      </c>
      <c r="H28" s="48">
        <v>6256813</v>
      </c>
      <c r="I28" s="49">
        <f>老人!G26</f>
        <v>239428438</v>
      </c>
      <c r="J28" s="49">
        <f>保育!G26</f>
        <v>38114630</v>
      </c>
      <c r="K28" s="49">
        <f>病院!G26</f>
        <v>0</v>
      </c>
      <c r="L28" s="49">
        <v>3560800</v>
      </c>
    </row>
    <row r="29" spans="1:12">
      <c r="A29" s="3"/>
      <c r="B29" s="4"/>
      <c r="C29" s="4"/>
      <c r="D29" s="4"/>
      <c r="E29" s="4" t="s">
        <v>19</v>
      </c>
      <c r="F29" s="4"/>
      <c r="G29" s="47">
        <f t="shared" si="0"/>
        <v>134116403</v>
      </c>
      <c r="H29" s="48">
        <v>0</v>
      </c>
      <c r="I29" s="49">
        <f>老人!G27</f>
        <v>0</v>
      </c>
      <c r="J29" s="49">
        <f>保育!G27</f>
        <v>0</v>
      </c>
      <c r="K29" s="49">
        <f>病院!G27</f>
        <v>134116403</v>
      </c>
      <c r="L29" s="49">
        <v>0</v>
      </c>
    </row>
    <row r="30" spans="1:12">
      <c r="A30" s="3"/>
      <c r="B30" s="4"/>
      <c r="C30" s="4"/>
      <c r="D30" s="4"/>
      <c r="E30" s="4" t="s">
        <v>20</v>
      </c>
      <c r="F30" s="4"/>
      <c r="G30" s="47">
        <f t="shared" si="0"/>
        <v>396504917</v>
      </c>
      <c r="H30" s="48">
        <v>0</v>
      </c>
      <c r="I30" s="49">
        <f>老人!G28</f>
        <v>0</v>
      </c>
      <c r="J30" s="49">
        <f>保育!G28</f>
        <v>0</v>
      </c>
      <c r="K30" s="49">
        <f>病院!G28</f>
        <v>396504917</v>
      </c>
      <c r="L30" s="49">
        <v>0</v>
      </c>
    </row>
    <row r="31" spans="1:12">
      <c r="A31" s="3"/>
      <c r="B31" s="4"/>
      <c r="C31" s="4"/>
      <c r="D31" s="4"/>
      <c r="E31" s="4" t="s">
        <v>21</v>
      </c>
      <c r="F31" s="4"/>
      <c r="G31" s="47">
        <f t="shared" si="0"/>
        <v>3064141</v>
      </c>
      <c r="H31" s="48">
        <v>0</v>
      </c>
      <c r="I31" s="49">
        <f>老人!G29</f>
        <v>0</v>
      </c>
      <c r="J31" s="49">
        <f>保育!G29</f>
        <v>0</v>
      </c>
      <c r="K31" s="49">
        <f>病院!G29</f>
        <v>3064141</v>
      </c>
      <c r="L31" s="49">
        <v>0</v>
      </c>
    </row>
    <row r="32" spans="1:12">
      <c r="A32" s="3"/>
      <c r="B32" s="4"/>
      <c r="C32" s="4"/>
      <c r="D32" s="4"/>
      <c r="E32" s="4" t="s">
        <v>22</v>
      </c>
      <c r="F32" s="4"/>
      <c r="G32" s="47">
        <f t="shared" si="0"/>
        <v>917866</v>
      </c>
      <c r="H32" s="48">
        <v>0</v>
      </c>
      <c r="I32" s="49">
        <f>老人!G30</f>
        <v>0</v>
      </c>
      <c r="J32" s="49">
        <f>保育!G30</f>
        <v>0</v>
      </c>
      <c r="K32" s="49">
        <f>病院!G30</f>
        <v>917866</v>
      </c>
      <c r="L32" s="49">
        <v>0</v>
      </c>
    </row>
    <row r="33" spans="1:12">
      <c r="A33" s="3"/>
      <c r="B33" s="4"/>
      <c r="C33" s="4"/>
      <c r="D33" s="4"/>
      <c r="E33" s="4" t="s">
        <v>23</v>
      </c>
      <c r="F33" s="4"/>
      <c r="G33" s="47">
        <f t="shared" si="0"/>
        <v>15791569</v>
      </c>
      <c r="H33" s="48">
        <v>0</v>
      </c>
      <c r="I33" s="49">
        <f>老人!G31</f>
        <v>0</v>
      </c>
      <c r="J33" s="49">
        <f>保育!G31</f>
        <v>0</v>
      </c>
      <c r="K33" s="49">
        <f>病院!G31</f>
        <v>15791569</v>
      </c>
      <c r="L33" s="49">
        <v>0</v>
      </c>
    </row>
    <row r="34" spans="1:12">
      <c r="A34" s="3"/>
      <c r="B34" s="4"/>
      <c r="C34" s="4"/>
      <c r="D34" s="4"/>
      <c r="E34" s="4" t="s">
        <v>24</v>
      </c>
      <c r="F34" s="4"/>
      <c r="G34" s="47">
        <f t="shared" si="0"/>
        <v>1978831</v>
      </c>
      <c r="H34" s="48">
        <v>0</v>
      </c>
      <c r="I34" s="49">
        <f>老人!G32</f>
        <v>0</v>
      </c>
      <c r="J34" s="49">
        <f>保育!G32</f>
        <v>0</v>
      </c>
      <c r="K34" s="49">
        <f>病院!G32</f>
        <v>1978831</v>
      </c>
      <c r="L34" s="49">
        <v>0</v>
      </c>
    </row>
    <row r="35" spans="1:12">
      <c r="A35" s="3"/>
      <c r="B35" s="4"/>
      <c r="C35" s="4"/>
      <c r="D35" s="4"/>
      <c r="E35" s="4" t="s">
        <v>25</v>
      </c>
      <c r="F35" s="4"/>
      <c r="G35" s="47">
        <f t="shared" si="0"/>
        <v>912944</v>
      </c>
      <c r="H35" s="48">
        <v>0</v>
      </c>
      <c r="I35" s="49">
        <f>老人!G33</f>
        <v>0</v>
      </c>
      <c r="J35" s="49">
        <f>保育!G33</f>
        <v>0</v>
      </c>
      <c r="K35" s="49">
        <f>病院!G33</f>
        <v>912944</v>
      </c>
      <c r="L35" s="49">
        <v>0</v>
      </c>
    </row>
    <row r="36" spans="1:12">
      <c r="A36" s="3"/>
      <c r="B36" s="4"/>
      <c r="C36" s="4"/>
      <c r="D36" s="4"/>
      <c r="E36" s="4" t="s">
        <v>26</v>
      </c>
      <c r="F36" s="4"/>
      <c r="G36" s="47">
        <f t="shared" si="0"/>
        <v>13758536</v>
      </c>
      <c r="H36" s="48">
        <v>0</v>
      </c>
      <c r="I36" s="49">
        <f>老人!G34</f>
        <v>0</v>
      </c>
      <c r="J36" s="49">
        <f>保育!G34</f>
        <v>0</v>
      </c>
      <c r="K36" s="49">
        <f>病院!G34</f>
        <v>13758536</v>
      </c>
      <c r="L36" s="49">
        <v>0</v>
      </c>
    </row>
    <row r="37" spans="1:12">
      <c r="A37" s="3"/>
      <c r="B37" s="4"/>
      <c r="C37" s="4"/>
      <c r="D37" s="4"/>
      <c r="E37" s="4" t="s">
        <v>27</v>
      </c>
      <c r="F37" s="4"/>
      <c r="G37" s="47">
        <f t="shared" si="0"/>
        <v>0</v>
      </c>
      <c r="H37" s="48">
        <v>0</v>
      </c>
      <c r="I37" s="49">
        <f>老人!G35</f>
        <v>0</v>
      </c>
      <c r="J37" s="49">
        <f>保育!G35</f>
        <v>0</v>
      </c>
      <c r="K37" s="49">
        <f>病院!G35</f>
        <v>0</v>
      </c>
      <c r="L37" s="49">
        <v>0</v>
      </c>
    </row>
    <row r="38" spans="1:12">
      <c r="A38" s="3"/>
      <c r="B38" s="4"/>
      <c r="C38" s="4"/>
      <c r="D38" s="4"/>
      <c r="E38" s="4" t="s">
        <v>28</v>
      </c>
      <c r="F38" s="4"/>
      <c r="G38" s="47">
        <f t="shared" si="0"/>
        <v>4099962</v>
      </c>
      <c r="H38" s="48">
        <v>0</v>
      </c>
      <c r="I38" s="49">
        <f>老人!G36</f>
        <v>0</v>
      </c>
      <c r="J38" s="49">
        <f>保育!G36</f>
        <v>0</v>
      </c>
      <c r="K38" s="49">
        <f>病院!G36</f>
        <v>4099962</v>
      </c>
      <c r="L38" s="49">
        <v>0</v>
      </c>
    </row>
    <row r="39" spans="1:12">
      <c r="A39" s="3"/>
      <c r="B39" s="4"/>
      <c r="C39" s="4"/>
      <c r="D39" s="4"/>
      <c r="E39" s="4" t="s">
        <v>29</v>
      </c>
      <c r="F39" s="4"/>
      <c r="G39" s="47">
        <f t="shared" si="0"/>
        <v>4728203</v>
      </c>
      <c r="H39" s="48">
        <v>0</v>
      </c>
      <c r="I39" s="49">
        <f>老人!G37</f>
        <v>0</v>
      </c>
      <c r="J39" s="49">
        <f>保育!G37</f>
        <v>0</v>
      </c>
      <c r="K39" s="49">
        <f>病院!G37</f>
        <v>4728203</v>
      </c>
      <c r="L39" s="49">
        <v>0</v>
      </c>
    </row>
    <row r="40" spans="1:12">
      <c r="A40" s="3"/>
      <c r="B40" s="4"/>
      <c r="C40" s="4"/>
      <c r="D40" s="4"/>
      <c r="E40" s="4" t="s">
        <v>30</v>
      </c>
      <c r="F40" s="4"/>
      <c r="G40" s="47">
        <f>SUM(H40:L40)</f>
        <v>19594282</v>
      </c>
      <c r="H40" s="48">
        <v>0</v>
      </c>
      <c r="I40" s="49">
        <f>老人!G38</f>
        <v>0</v>
      </c>
      <c r="J40" s="49">
        <f>保育!G38</f>
        <v>0</v>
      </c>
      <c r="K40" s="49">
        <f>病院!G38</f>
        <v>19594282</v>
      </c>
      <c r="L40" s="49">
        <v>0</v>
      </c>
    </row>
    <row r="41" spans="1:12">
      <c r="A41" s="3"/>
      <c r="B41" s="4"/>
      <c r="C41" s="4" t="s">
        <v>171</v>
      </c>
      <c r="D41" s="4"/>
      <c r="E41" s="4"/>
      <c r="F41" s="4"/>
      <c r="G41" s="47">
        <f>SUM(H41:L41)</f>
        <v>26438957</v>
      </c>
      <c r="H41" s="48">
        <v>0</v>
      </c>
      <c r="I41" s="49">
        <v>0</v>
      </c>
      <c r="J41" s="49">
        <v>0</v>
      </c>
      <c r="K41" s="49">
        <f>病院!G39</f>
        <v>26438957</v>
      </c>
      <c r="L41" s="49">
        <v>0</v>
      </c>
    </row>
    <row r="42" spans="1:12">
      <c r="A42" s="3"/>
      <c r="B42" s="4"/>
      <c r="C42" s="12" t="s">
        <v>160</v>
      </c>
      <c r="D42" s="12"/>
      <c r="E42" s="12"/>
      <c r="F42" s="12"/>
      <c r="G42" s="56">
        <f t="shared" si="0"/>
        <v>685508</v>
      </c>
      <c r="H42" s="57">
        <v>0</v>
      </c>
      <c r="I42" s="52">
        <f>老人!G39</f>
        <v>0</v>
      </c>
      <c r="J42" s="52">
        <f>保育!G39</f>
        <v>0</v>
      </c>
      <c r="K42" s="52">
        <f>病院!G40</f>
        <v>685508</v>
      </c>
      <c r="L42" s="58">
        <v>0</v>
      </c>
    </row>
    <row r="43" spans="1:12">
      <c r="A43" s="3"/>
      <c r="B43" s="4"/>
      <c r="C43" s="12" t="s">
        <v>161</v>
      </c>
      <c r="D43" s="12"/>
      <c r="E43" s="12"/>
      <c r="F43" s="12"/>
      <c r="G43" s="56">
        <f t="shared" si="0"/>
        <v>10515773</v>
      </c>
      <c r="H43" s="57">
        <v>0</v>
      </c>
      <c r="I43" s="52">
        <f>老人!G40</f>
        <v>0</v>
      </c>
      <c r="J43" s="52">
        <f>保育!G40</f>
        <v>0</v>
      </c>
      <c r="K43" s="52">
        <f>病院!G41</f>
        <v>10515773</v>
      </c>
      <c r="L43" s="58">
        <v>0</v>
      </c>
    </row>
    <row r="44" spans="1:12">
      <c r="A44" s="3"/>
      <c r="B44" s="4"/>
      <c r="C44" s="12" t="s">
        <v>32</v>
      </c>
      <c r="D44" s="12"/>
      <c r="E44" s="12"/>
      <c r="F44" s="12"/>
      <c r="G44" s="56">
        <f t="shared" si="0"/>
        <v>0</v>
      </c>
      <c r="H44" s="57">
        <v>0</v>
      </c>
      <c r="I44" s="52">
        <f>老人!G41</f>
        <v>0</v>
      </c>
      <c r="J44" s="52">
        <f>保育!G41</f>
        <v>0</v>
      </c>
      <c r="K44" s="52">
        <v>0</v>
      </c>
      <c r="L44" s="58">
        <v>0</v>
      </c>
    </row>
    <row r="45" spans="1:12">
      <c r="A45" s="3"/>
      <c r="B45" s="4"/>
      <c r="C45" s="12" t="s">
        <v>33</v>
      </c>
      <c r="D45" s="12"/>
      <c r="E45" s="12"/>
      <c r="F45" s="12"/>
      <c r="G45" s="56">
        <f t="shared" si="0"/>
        <v>37019680</v>
      </c>
      <c r="H45" s="57">
        <v>27670721</v>
      </c>
      <c r="I45" s="52">
        <f>老人!G42</f>
        <v>35417</v>
      </c>
      <c r="J45" s="52">
        <f>保育!G42</f>
        <v>21000</v>
      </c>
      <c r="K45" s="52">
        <f>病院!G42</f>
        <v>9292542</v>
      </c>
      <c r="L45" s="58">
        <v>0</v>
      </c>
    </row>
    <row r="46" spans="1:12">
      <c r="A46" s="3"/>
      <c r="B46" s="4"/>
      <c r="C46" s="12" t="s">
        <v>34</v>
      </c>
      <c r="D46" s="12"/>
      <c r="E46" s="12"/>
      <c r="F46" s="12"/>
      <c r="G46" s="56">
        <f t="shared" si="0"/>
        <v>1539212</v>
      </c>
      <c r="H46" s="57">
        <v>0</v>
      </c>
      <c r="I46" s="52">
        <f>老人!G43</f>
        <v>636270</v>
      </c>
      <c r="J46" s="52">
        <f>保育!G43</f>
        <v>902942</v>
      </c>
      <c r="K46" s="52">
        <f>病院!G43</f>
        <v>0</v>
      </c>
      <c r="L46" s="58">
        <v>0</v>
      </c>
    </row>
    <row r="47" spans="1:12">
      <c r="A47" s="3"/>
      <c r="B47" s="4"/>
      <c r="C47" s="12" t="s">
        <v>35</v>
      </c>
      <c r="D47" s="12"/>
      <c r="E47" s="12"/>
      <c r="F47" s="12"/>
      <c r="G47" s="56">
        <f t="shared" si="0"/>
        <v>5373993</v>
      </c>
      <c r="H47" s="57">
        <v>0</v>
      </c>
      <c r="I47" s="52">
        <f>老人!G44</f>
        <v>0</v>
      </c>
      <c r="J47" s="52">
        <f>保育!G44</f>
        <v>0</v>
      </c>
      <c r="K47" s="52">
        <f>病院!G44</f>
        <v>5373993</v>
      </c>
      <c r="L47" s="58">
        <v>0</v>
      </c>
    </row>
    <row r="48" spans="1:12">
      <c r="A48" s="3"/>
      <c r="B48" s="4"/>
      <c r="C48" s="12" t="s">
        <v>157</v>
      </c>
      <c r="D48" s="12"/>
      <c r="E48" s="12"/>
      <c r="F48" s="12"/>
      <c r="G48" s="56">
        <f t="shared" si="0"/>
        <v>27057565</v>
      </c>
      <c r="H48" s="57">
        <v>-1700000</v>
      </c>
      <c r="I48" s="52">
        <f>老人!G45</f>
        <v>0</v>
      </c>
      <c r="J48" s="52">
        <f>保育!G45</f>
        <v>0</v>
      </c>
      <c r="K48" s="52">
        <f>病院!G45</f>
        <v>6600000</v>
      </c>
      <c r="L48" s="58">
        <v>22157565</v>
      </c>
    </row>
    <row r="49" spans="1:12">
      <c r="A49" s="3"/>
      <c r="B49" s="4"/>
      <c r="C49" s="12" t="s">
        <v>162</v>
      </c>
      <c r="D49" s="12"/>
      <c r="E49" s="12"/>
      <c r="F49" s="12"/>
      <c r="G49" s="56">
        <f t="shared" si="0"/>
        <v>9665532</v>
      </c>
      <c r="H49" s="57">
        <v>0</v>
      </c>
      <c r="I49" s="52">
        <f>老人!G46</f>
        <v>0</v>
      </c>
      <c r="J49" s="52">
        <f>保育!G46</f>
        <v>0</v>
      </c>
      <c r="K49" s="52">
        <f>病院!G46</f>
        <v>9665532</v>
      </c>
      <c r="L49" s="58">
        <v>0</v>
      </c>
    </row>
    <row r="50" spans="1:12">
      <c r="A50" s="3"/>
      <c r="B50" s="4"/>
      <c r="C50" s="12" t="s">
        <v>36</v>
      </c>
      <c r="D50" s="12"/>
      <c r="E50" s="12"/>
      <c r="F50" s="12"/>
      <c r="G50" s="56">
        <f t="shared" si="0"/>
        <v>0</v>
      </c>
      <c r="H50" s="57">
        <v>0</v>
      </c>
      <c r="I50" s="52">
        <f>老人!G47</f>
        <v>0</v>
      </c>
      <c r="J50" s="52">
        <f>保育!G47</f>
        <v>0</v>
      </c>
      <c r="K50" s="52">
        <f>病院!G47</f>
        <v>0</v>
      </c>
      <c r="L50" s="58">
        <v>0</v>
      </c>
    </row>
    <row r="51" spans="1:12">
      <c r="A51" s="3"/>
      <c r="B51" s="4"/>
      <c r="C51" s="4" t="s">
        <v>37</v>
      </c>
      <c r="D51" s="4"/>
      <c r="E51" s="4"/>
      <c r="F51" s="4"/>
      <c r="G51" s="47">
        <f t="shared" si="0"/>
        <v>0</v>
      </c>
      <c r="H51" s="48">
        <f>SUM(H52)</f>
        <v>0</v>
      </c>
      <c r="I51" s="52">
        <f>老人!G48</f>
        <v>0</v>
      </c>
      <c r="J51" s="52">
        <f>保育!G48</f>
        <v>0</v>
      </c>
      <c r="K51" s="52">
        <f>病院!G48</f>
        <v>0</v>
      </c>
      <c r="L51" s="52">
        <f t="shared" ref="L51" si="5">SUM(L52)</f>
        <v>0</v>
      </c>
    </row>
    <row r="52" spans="1:12">
      <c r="A52" s="3"/>
      <c r="B52" s="4"/>
      <c r="C52" s="4"/>
      <c r="D52" s="4" t="s">
        <v>38</v>
      </c>
      <c r="E52" s="4"/>
      <c r="F52" s="4"/>
      <c r="G52" s="47">
        <f t="shared" si="0"/>
        <v>0</v>
      </c>
      <c r="H52" s="54">
        <v>0</v>
      </c>
      <c r="I52" s="49">
        <f>老人!G49</f>
        <v>0</v>
      </c>
      <c r="J52" s="49">
        <f>保育!G49</f>
        <v>0</v>
      </c>
      <c r="K52" s="49">
        <f>病院!G49</f>
        <v>0</v>
      </c>
      <c r="L52" s="55">
        <v>0</v>
      </c>
    </row>
    <row r="53" spans="1:12">
      <c r="A53" s="3"/>
      <c r="B53" s="4"/>
      <c r="C53" s="15" t="s">
        <v>39</v>
      </c>
      <c r="D53" s="15"/>
      <c r="E53" s="15"/>
      <c r="F53" s="15"/>
      <c r="G53" s="59">
        <f t="shared" si="0"/>
        <v>0</v>
      </c>
      <c r="H53" s="48">
        <v>0</v>
      </c>
      <c r="I53" s="52">
        <f>老人!G50</f>
        <v>0</v>
      </c>
      <c r="J53" s="52">
        <f>保育!G50</f>
        <v>0</v>
      </c>
      <c r="K53" s="52">
        <f>病院!G50</f>
        <v>0</v>
      </c>
      <c r="L53" s="49">
        <v>0</v>
      </c>
    </row>
    <row r="54" spans="1:12">
      <c r="A54" s="77" t="s">
        <v>108</v>
      </c>
      <c r="B54" s="78"/>
      <c r="C54" s="78"/>
      <c r="D54" s="78"/>
      <c r="E54" s="78"/>
      <c r="F54" s="78"/>
      <c r="G54" s="60">
        <f t="shared" si="0"/>
        <v>2462192504</v>
      </c>
      <c r="H54" s="61">
        <f>H8+H26+H42+H43+H44+H45+H46+H47+H48+H49+H50+H51+H53</f>
        <v>247635982</v>
      </c>
      <c r="I54" s="62">
        <f>老人!G51</f>
        <v>767517751</v>
      </c>
      <c r="J54" s="62">
        <f>保育!G51</f>
        <v>205417850</v>
      </c>
      <c r="K54" s="62">
        <f>病院!G51</f>
        <v>1210169999</v>
      </c>
      <c r="L54" s="62">
        <f>L8+L26+L42+L43+L44+L45+L46+L47+L48+L49+L50+L51+L53</f>
        <v>31450922</v>
      </c>
    </row>
    <row r="55" spans="1:12">
      <c r="A55" s="3"/>
      <c r="B55" s="4" t="s">
        <v>40</v>
      </c>
      <c r="C55" s="4"/>
      <c r="D55" s="4"/>
      <c r="E55" s="4"/>
      <c r="F55" s="4"/>
      <c r="G55" s="47">
        <f t="shared" si="0"/>
        <v>0</v>
      </c>
      <c r="H55" s="48"/>
      <c r="I55" s="49">
        <f>老人!G52</f>
        <v>0</v>
      </c>
      <c r="J55" s="49">
        <f>保育!G52</f>
        <v>0</v>
      </c>
      <c r="K55" s="49">
        <f>病院!G52</f>
        <v>0</v>
      </c>
      <c r="L55" s="49"/>
    </row>
    <row r="56" spans="1:12">
      <c r="A56" s="3"/>
      <c r="B56" s="4"/>
      <c r="C56" s="4" t="s">
        <v>41</v>
      </c>
      <c r="D56" s="4"/>
      <c r="E56" s="4"/>
      <c r="F56" s="4"/>
      <c r="G56" s="47">
        <f t="shared" si="0"/>
        <v>0</v>
      </c>
      <c r="H56" s="48"/>
      <c r="I56" s="49">
        <f>老人!G53</f>
        <v>0</v>
      </c>
      <c r="J56" s="49">
        <f>保育!G53</f>
        <v>0</v>
      </c>
      <c r="K56" s="49">
        <f>病院!G53</f>
        <v>0</v>
      </c>
      <c r="L56" s="49"/>
    </row>
    <row r="57" spans="1:12">
      <c r="A57" s="3"/>
      <c r="B57" s="4"/>
      <c r="C57" s="4"/>
      <c r="D57" s="4" t="s">
        <v>42</v>
      </c>
      <c r="E57" s="4"/>
      <c r="F57" s="71" t="s">
        <v>169</v>
      </c>
      <c r="G57" s="47">
        <f t="shared" si="0"/>
        <v>1207367587</v>
      </c>
      <c r="H57" s="48">
        <v>8958900</v>
      </c>
      <c r="I57" s="49">
        <f>老人!G54</f>
        <v>240713277</v>
      </c>
      <c r="J57" s="49">
        <f>保育!G54</f>
        <v>272900984</v>
      </c>
      <c r="K57" s="49">
        <f>病院!G54</f>
        <v>684794426</v>
      </c>
      <c r="L57" s="49">
        <v>0</v>
      </c>
    </row>
    <row r="58" spans="1:12">
      <c r="A58" s="3"/>
      <c r="B58" s="4"/>
      <c r="C58" s="4"/>
      <c r="D58" s="12" t="s">
        <v>43</v>
      </c>
      <c r="E58" s="12"/>
      <c r="F58" s="24" t="s">
        <v>117</v>
      </c>
      <c r="G58" s="56">
        <f t="shared" si="0"/>
        <v>5258131731</v>
      </c>
      <c r="H58" s="57">
        <v>2000003</v>
      </c>
      <c r="I58" s="58">
        <f>老人!G55</f>
        <v>2959331126</v>
      </c>
      <c r="J58" s="58">
        <f>保育!G55</f>
        <v>559561583</v>
      </c>
      <c r="K58" s="58">
        <f>病院!G55</f>
        <v>1737239019</v>
      </c>
      <c r="L58" s="58">
        <v>0</v>
      </c>
    </row>
    <row r="59" spans="1:12">
      <c r="A59" s="3"/>
      <c r="B59" s="4"/>
      <c r="C59" s="4"/>
      <c r="D59" s="4" t="s">
        <v>44</v>
      </c>
      <c r="E59" s="4"/>
      <c r="F59" s="21" t="s">
        <v>117</v>
      </c>
      <c r="G59" s="47">
        <f t="shared" si="0"/>
        <v>535453087</v>
      </c>
      <c r="H59" s="48">
        <f>SUM(H60:H66)</f>
        <v>0</v>
      </c>
      <c r="I59" s="49">
        <f>老人!G56</f>
        <v>450000640</v>
      </c>
      <c r="J59" s="49">
        <f>保育!G56</f>
        <v>49332116</v>
      </c>
      <c r="K59" s="49">
        <f>病院!G56</f>
        <v>36120331</v>
      </c>
      <c r="L59" s="49">
        <f t="shared" ref="L59" si="6">SUM(L60:L66)</f>
        <v>0</v>
      </c>
    </row>
    <row r="60" spans="1:12">
      <c r="A60" s="3"/>
      <c r="B60" s="4"/>
      <c r="C60" s="4"/>
      <c r="D60" s="4"/>
      <c r="E60" s="4" t="s">
        <v>45</v>
      </c>
      <c r="F60" s="21" t="s">
        <v>117</v>
      </c>
      <c r="G60" s="47">
        <f t="shared" si="0"/>
        <v>138695501</v>
      </c>
      <c r="H60" s="48">
        <v>0</v>
      </c>
      <c r="I60" s="49">
        <f>老人!G57</f>
        <v>120787450</v>
      </c>
      <c r="J60" s="49">
        <f>保育!G57</f>
        <v>17908051</v>
      </c>
      <c r="K60" s="49">
        <f>病院!G57</f>
        <v>0</v>
      </c>
      <c r="L60" s="49">
        <v>0</v>
      </c>
    </row>
    <row r="61" spans="1:12">
      <c r="A61" s="3"/>
      <c r="B61" s="4"/>
      <c r="C61" s="4"/>
      <c r="D61" s="4"/>
      <c r="E61" s="4" t="s">
        <v>46</v>
      </c>
      <c r="F61" s="21" t="s">
        <v>117</v>
      </c>
      <c r="G61" s="47">
        <f t="shared" si="0"/>
        <v>142599932</v>
      </c>
      <c r="H61" s="48">
        <v>0</v>
      </c>
      <c r="I61" s="49">
        <f>老人!G58</f>
        <v>129349873</v>
      </c>
      <c r="J61" s="49">
        <f>保育!G58</f>
        <v>13250059</v>
      </c>
      <c r="K61" s="49">
        <f>病院!G58</f>
        <v>0</v>
      </c>
      <c r="L61" s="49">
        <v>0</v>
      </c>
    </row>
    <row r="62" spans="1:12">
      <c r="A62" s="3"/>
      <c r="B62" s="4"/>
      <c r="C62" s="4"/>
      <c r="D62" s="4"/>
      <c r="E62" s="4" t="s">
        <v>47</v>
      </c>
      <c r="F62" s="21" t="s">
        <v>117</v>
      </c>
      <c r="G62" s="47">
        <f t="shared" si="0"/>
        <v>39316820</v>
      </c>
      <c r="H62" s="48">
        <v>0</v>
      </c>
      <c r="I62" s="49">
        <f>老人!G59</f>
        <v>28526670</v>
      </c>
      <c r="J62" s="49">
        <f>保育!G59</f>
        <v>10790150</v>
      </c>
      <c r="K62" s="49">
        <f>病院!G59</f>
        <v>0</v>
      </c>
      <c r="L62" s="49">
        <v>0</v>
      </c>
    </row>
    <row r="63" spans="1:12">
      <c r="A63" s="3"/>
      <c r="B63" s="4"/>
      <c r="C63" s="4"/>
      <c r="D63" s="4"/>
      <c r="E63" s="4" t="s">
        <v>48</v>
      </c>
      <c r="F63" s="21" t="s">
        <v>117</v>
      </c>
      <c r="G63" s="47">
        <f t="shared" si="0"/>
        <v>162813969</v>
      </c>
      <c r="H63" s="48">
        <v>0</v>
      </c>
      <c r="I63" s="49">
        <f>老人!G60</f>
        <v>155430113</v>
      </c>
      <c r="J63" s="49">
        <f>保育!G60</f>
        <v>7383856</v>
      </c>
      <c r="K63" s="49">
        <f>病院!G60</f>
        <v>0</v>
      </c>
      <c r="L63" s="49">
        <v>0</v>
      </c>
    </row>
    <row r="64" spans="1:12">
      <c r="A64" s="3"/>
      <c r="B64" s="4"/>
      <c r="C64" s="4"/>
      <c r="D64" s="4"/>
      <c r="E64" s="4" t="s">
        <v>49</v>
      </c>
      <c r="F64" s="21" t="s">
        <v>117</v>
      </c>
      <c r="G64" s="47">
        <f t="shared" si="0"/>
        <v>15906533</v>
      </c>
      <c r="H64" s="48">
        <v>0</v>
      </c>
      <c r="I64" s="49">
        <f>老人!G61</f>
        <v>15906533</v>
      </c>
      <c r="J64" s="49">
        <f>保育!G61</f>
        <v>0</v>
      </c>
      <c r="K64" s="49">
        <f>病院!G61</f>
        <v>0</v>
      </c>
      <c r="L64" s="49">
        <v>0</v>
      </c>
    </row>
    <row r="65" spans="1:12">
      <c r="A65" s="3"/>
      <c r="B65" s="4"/>
      <c r="C65" s="4"/>
      <c r="D65" s="4"/>
      <c r="E65" s="4" t="s">
        <v>50</v>
      </c>
      <c r="F65" s="21" t="s">
        <v>117</v>
      </c>
      <c r="G65" s="47">
        <f t="shared" si="0"/>
        <v>1</v>
      </c>
      <c r="H65" s="48">
        <v>0</v>
      </c>
      <c r="I65" s="49">
        <f>老人!G62</f>
        <v>1</v>
      </c>
      <c r="J65" s="49">
        <f>保育!G62</f>
        <v>0</v>
      </c>
      <c r="K65" s="49">
        <f>病院!G62</f>
        <v>0</v>
      </c>
      <c r="L65" s="49">
        <v>0</v>
      </c>
    </row>
    <row r="66" spans="1:12">
      <c r="A66" s="3"/>
      <c r="B66" s="4"/>
      <c r="C66" s="4"/>
      <c r="D66" s="4"/>
      <c r="E66" s="4" t="s">
        <v>44</v>
      </c>
      <c r="F66" s="21" t="s">
        <v>117</v>
      </c>
      <c r="G66" s="47">
        <f t="shared" si="0"/>
        <v>36120331</v>
      </c>
      <c r="H66" s="48">
        <v>0</v>
      </c>
      <c r="I66" s="49">
        <f>老人!G63</f>
        <v>0</v>
      </c>
      <c r="J66" s="49">
        <f>保育!G63</f>
        <v>0</v>
      </c>
      <c r="K66" s="49">
        <f>病院!G63</f>
        <v>36120331</v>
      </c>
      <c r="L66" s="49">
        <v>0</v>
      </c>
    </row>
    <row r="67" spans="1:12">
      <c r="A67" s="3"/>
      <c r="B67" s="4"/>
      <c r="C67" s="4"/>
      <c r="D67" s="4" t="s">
        <v>164</v>
      </c>
      <c r="E67" s="4"/>
      <c r="F67" s="71"/>
      <c r="G67" s="47">
        <f t="shared" si="0"/>
        <v>0</v>
      </c>
      <c r="H67" s="48">
        <v>0</v>
      </c>
      <c r="I67" s="49">
        <f>老人!G64</f>
        <v>0</v>
      </c>
      <c r="J67" s="49">
        <f>保育!G64</f>
        <v>0</v>
      </c>
      <c r="K67" s="49">
        <f>病院!G64</f>
        <v>0</v>
      </c>
      <c r="L67" s="49">
        <v>0</v>
      </c>
    </row>
    <row r="68" spans="1:12">
      <c r="A68" s="77" t="s">
        <v>110</v>
      </c>
      <c r="B68" s="78"/>
      <c r="C68" s="78"/>
      <c r="D68" s="78"/>
      <c r="E68" s="78"/>
      <c r="F68" s="20"/>
      <c r="G68" s="60">
        <f>SUM(H68:L68)</f>
        <v>7000952405</v>
      </c>
      <c r="H68" s="61">
        <f>H57+H58+H59+H67</f>
        <v>10958903</v>
      </c>
      <c r="I68" s="62">
        <f>老人!G65</f>
        <v>3650045043</v>
      </c>
      <c r="J68" s="62">
        <f>保育!G65</f>
        <v>881794683</v>
      </c>
      <c r="K68" s="62">
        <f>病院!G65</f>
        <v>2458153776</v>
      </c>
      <c r="L68" s="62">
        <f>L57+L58+L59+L67</f>
        <v>0</v>
      </c>
    </row>
    <row r="69" spans="1:12">
      <c r="A69" s="3"/>
      <c r="B69" s="4"/>
      <c r="C69" s="4" t="s">
        <v>51</v>
      </c>
      <c r="D69" s="4"/>
      <c r="E69" s="4"/>
      <c r="F69" s="4"/>
      <c r="G69" s="47">
        <f t="shared" si="0"/>
        <v>0</v>
      </c>
      <c r="H69" s="48"/>
      <c r="I69" s="49">
        <f>老人!G66</f>
        <v>0</v>
      </c>
      <c r="J69" s="49">
        <f>保育!G66</f>
        <v>0</v>
      </c>
      <c r="K69" s="49">
        <f>病院!G66</f>
        <v>0</v>
      </c>
      <c r="L69" s="49"/>
    </row>
    <row r="70" spans="1:12">
      <c r="A70" s="3"/>
      <c r="B70" s="4"/>
      <c r="C70" s="4"/>
      <c r="D70" s="4" t="s">
        <v>42</v>
      </c>
      <c r="E70" s="4"/>
      <c r="F70" s="71" t="s">
        <v>120</v>
      </c>
      <c r="G70" s="47">
        <f t="shared" si="0"/>
        <v>208527000</v>
      </c>
      <c r="H70" s="48">
        <v>0</v>
      </c>
      <c r="I70" s="49">
        <f>老人!G67</f>
        <v>0</v>
      </c>
      <c r="J70" s="49">
        <f>保育!G67</f>
        <v>0</v>
      </c>
      <c r="K70" s="49">
        <f>病院!G67</f>
        <v>0</v>
      </c>
      <c r="L70" s="49">
        <v>208527000</v>
      </c>
    </row>
    <row r="71" spans="1:12">
      <c r="A71" s="3"/>
      <c r="B71" s="4"/>
      <c r="C71" s="4"/>
      <c r="D71" s="12" t="s">
        <v>43</v>
      </c>
      <c r="E71" s="12"/>
      <c r="F71" s="24" t="s">
        <v>118</v>
      </c>
      <c r="G71" s="56">
        <f t="shared" si="0"/>
        <v>48634289</v>
      </c>
      <c r="H71" s="57">
        <v>0</v>
      </c>
      <c r="I71" s="58">
        <f>老人!G68</f>
        <v>21732127</v>
      </c>
      <c r="J71" s="58">
        <f>保育!G68</f>
        <v>26902160</v>
      </c>
      <c r="K71" s="58">
        <f>病院!G68</f>
        <v>0</v>
      </c>
      <c r="L71" s="58">
        <v>2</v>
      </c>
    </row>
    <row r="72" spans="1:12">
      <c r="A72" s="3"/>
      <c r="B72" s="4"/>
      <c r="C72" s="4"/>
      <c r="D72" s="12" t="s">
        <v>52</v>
      </c>
      <c r="E72" s="12"/>
      <c r="F72" s="24" t="s">
        <v>119</v>
      </c>
      <c r="G72" s="56">
        <f t="shared" si="0"/>
        <v>27903178</v>
      </c>
      <c r="H72" s="57">
        <v>0</v>
      </c>
      <c r="I72" s="58">
        <f>老人!G69</f>
        <v>16841040</v>
      </c>
      <c r="J72" s="58">
        <f>保育!G69</f>
        <v>10503073</v>
      </c>
      <c r="K72" s="58">
        <f>病院!G69</f>
        <v>559065</v>
      </c>
      <c r="L72" s="58">
        <v>0</v>
      </c>
    </row>
    <row r="73" spans="1:12">
      <c r="A73" s="3"/>
      <c r="B73" s="4"/>
      <c r="C73" s="4"/>
      <c r="D73" s="12" t="s">
        <v>53</v>
      </c>
      <c r="E73" s="12"/>
      <c r="F73" s="24"/>
      <c r="G73" s="56">
        <f t="shared" si="0"/>
        <v>18147946</v>
      </c>
      <c r="H73" s="57">
        <v>0</v>
      </c>
      <c r="I73" s="58">
        <f>老人!G70</f>
        <v>6851744</v>
      </c>
      <c r="J73" s="58">
        <f>保育!G70</f>
        <v>6934957</v>
      </c>
      <c r="K73" s="58">
        <f>病院!G70</f>
        <v>4361245</v>
      </c>
      <c r="L73" s="58">
        <v>0</v>
      </c>
    </row>
    <row r="74" spans="1:12">
      <c r="A74" s="3"/>
      <c r="B74" s="4"/>
      <c r="C74" s="4"/>
      <c r="D74" s="12" t="s">
        <v>57</v>
      </c>
      <c r="E74" s="12"/>
      <c r="F74" s="24"/>
      <c r="G74" s="56">
        <f t="shared" si="0"/>
        <v>0</v>
      </c>
      <c r="H74" s="57">
        <v>0</v>
      </c>
      <c r="I74" s="58">
        <f>老人!G71</f>
        <v>0</v>
      </c>
      <c r="J74" s="58">
        <f>保育!G71</f>
        <v>0</v>
      </c>
      <c r="K74" s="58">
        <f>病院!G71</f>
        <v>0</v>
      </c>
      <c r="L74" s="58">
        <v>0</v>
      </c>
    </row>
    <row r="75" spans="1:12">
      <c r="A75" s="3"/>
      <c r="B75" s="4"/>
      <c r="C75" s="4"/>
      <c r="D75" s="12" t="s">
        <v>54</v>
      </c>
      <c r="E75" s="12"/>
      <c r="F75" s="12"/>
      <c r="G75" s="56">
        <f t="shared" si="0"/>
        <v>10084791</v>
      </c>
      <c r="H75" s="57">
        <v>0</v>
      </c>
      <c r="I75" s="58">
        <f>老人!G72</f>
        <v>8378622</v>
      </c>
      <c r="J75" s="58">
        <f>保育!G72</f>
        <v>1692664</v>
      </c>
      <c r="K75" s="58">
        <f>病院!G72</f>
        <v>13505</v>
      </c>
      <c r="L75" s="58">
        <v>0</v>
      </c>
    </row>
    <row r="76" spans="1:12">
      <c r="A76" s="3"/>
      <c r="B76" s="4"/>
      <c r="C76" s="4"/>
      <c r="D76" s="12" t="s">
        <v>55</v>
      </c>
      <c r="E76" s="12"/>
      <c r="F76" s="12"/>
      <c r="G76" s="56">
        <f t="shared" si="0"/>
        <v>211583613</v>
      </c>
      <c r="H76" s="57">
        <v>1185366</v>
      </c>
      <c r="I76" s="58">
        <f>老人!G73</f>
        <v>15058245</v>
      </c>
      <c r="J76" s="58">
        <f>保育!G73</f>
        <v>47594036</v>
      </c>
      <c r="K76" s="58">
        <f>病院!G73</f>
        <v>147745966</v>
      </c>
      <c r="L76" s="58">
        <v>0</v>
      </c>
    </row>
    <row r="77" spans="1:12">
      <c r="A77" s="3"/>
      <c r="B77" s="4"/>
      <c r="C77" s="4"/>
      <c r="D77" s="12" t="s">
        <v>56</v>
      </c>
      <c r="E77" s="12"/>
      <c r="F77" s="12"/>
      <c r="G77" s="56">
        <f t="shared" si="0"/>
        <v>6727091</v>
      </c>
      <c r="H77" s="57">
        <v>6727091</v>
      </c>
      <c r="I77" s="58">
        <f>老人!G74</f>
        <v>0</v>
      </c>
      <c r="J77" s="58">
        <f>保育!G74</f>
        <v>0</v>
      </c>
      <c r="K77" s="58">
        <f>病院!G74</f>
        <v>0</v>
      </c>
      <c r="L77" s="58">
        <v>0</v>
      </c>
    </row>
    <row r="78" spans="1:12">
      <c r="A78" s="3"/>
      <c r="B78" s="4"/>
      <c r="C78" s="4"/>
      <c r="D78" s="12" t="s">
        <v>58</v>
      </c>
      <c r="E78" s="12"/>
      <c r="F78" s="12"/>
      <c r="G78" s="56">
        <f t="shared" ref="G78:G143" si="7">SUM(H78:L78)</f>
        <v>5537525</v>
      </c>
      <c r="H78" s="57">
        <v>0</v>
      </c>
      <c r="I78" s="58">
        <f>老人!G75</f>
        <v>3465134</v>
      </c>
      <c r="J78" s="58">
        <f>保育!G75</f>
        <v>0</v>
      </c>
      <c r="K78" s="58">
        <f>病院!G75</f>
        <v>2072391</v>
      </c>
      <c r="L78" s="58">
        <v>0</v>
      </c>
    </row>
    <row r="79" spans="1:12">
      <c r="A79" s="3"/>
      <c r="B79" s="4"/>
      <c r="C79" s="4"/>
      <c r="D79" s="12" t="s">
        <v>59</v>
      </c>
      <c r="E79" s="12"/>
      <c r="F79" s="12"/>
      <c r="G79" s="56">
        <f t="shared" si="7"/>
        <v>42653391</v>
      </c>
      <c r="H79" s="57">
        <v>363580</v>
      </c>
      <c r="I79" s="58">
        <f>老人!G76</f>
        <v>1069250</v>
      </c>
      <c r="J79" s="58">
        <f>保育!G76</f>
        <v>0</v>
      </c>
      <c r="K79" s="58">
        <f>病院!G76</f>
        <v>41220561</v>
      </c>
      <c r="L79" s="58">
        <v>0</v>
      </c>
    </row>
    <row r="80" spans="1:12">
      <c r="A80" s="3"/>
      <c r="B80" s="4"/>
      <c r="C80" s="4"/>
      <c r="D80" s="12" t="s">
        <v>158</v>
      </c>
      <c r="E80" s="12"/>
      <c r="F80" s="12"/>
      <c r="G80" s="56">
        <f t="shared" si="7"/>
        <v>1851968</v>
      </c>
      <c r="H80" s="57">
        <v>149968</v>
      </c>
      <c r="I80" s="58">
        <f>老人!G77</f>
        <v>0</v>
      </c>
      <c r="J80" s="58">
        <f>保育!G77</f>
        <v>0</v>
      </c>
      <c r="K80" s="58">
        <f>病院!G77</f>
        <v>1702000</v>
      </c>
      <c r="L80" s="58">
        <v>0</v>
      </c>
    </row>
    <row r="81" spans="1:12">
      <c r="A81" s="3"/>
      <c r="B81" s="4"/>
      <c r="C81" s="4"/>
      <c r="D81" s="12" t="s">
        <v>165</v>
      </c>
      <c r="E81" s="12"/>
      <c r="F81" s="12"/>
      <c r="G81" s="56">
        <f t="shared" si="7"/>
        <v>0</v>
      </c>
      <c r="H81" s="57">
        <v>0</v>
      </c>
      <c r="I81" s="58">
        <f>老人!G78</f>
        <v>0</v>
      </c>
      <c r="J81" s="58">
        <f>保育!G78</f>
        <v>0</v>
      </c>
      <c r="K81" s="58">
        <f>病院!G78</f>
        <v>0</v>
      </c>
      <c r="L81" s="58">
        <v>0</v>
      </c>
    </row>
    <row r="82" spans="1:12">
      <c r="A82" s="3"/>
      <c r="B82" s="4"/>
      <c r="C82" s="4"/>
      <c r="D82" s="12" t="s">
        <v>60</v>
      </c>
      <c r="E82" s="12"/>
      <c r="F82" s="12"/>
      <c r="G82" s="56">
        <f t="shared" si="7"/>
        <v>0</v>
      </c>
      <c r="H82" s="57">
        <v>0</v>
      </c>
      <c r="I82" s="58">
        <f>老人!G79</f>
        <v>0</v>
      </c>
      <c r="J82" s="58">
        <f>保育!G79</f>
        <v>0</v>
      </c>
      <c r="K82" s="58">
        <f>病院!G79</f>
        <v>0</v>
      </c>
      <c r="L82" s="58">
        <v>0</v>
      </c>
    </row>
    <row r="83" spans="1:12">
      <c r="A83" s="3"/>
      <c r="B83" s="4"/>
      <c r="C83" s="4"/>
      <c r="D83" s="12" t="s">
        <v>61</v>
      </c>
      <c r="E83" s="12"/>
      <c r="F83" s="24" t="s">
        <v>121</v>
      </c>
      <c r="G83" s="56">
        <f t="shared" si="7"/>
        <v>192320085</v>
      </c>
      <c r="H83" s="57">
        <v>0</v>
      </c>
      <c r="I83" s="58">
        <f>老人!G80</f>
        <v>106765365</v>
      </c>
      <c r="J83" s="58">
        <f>保育!G80</f>
        <v>85554720</v>
      </c>
      <c r="K83" s="58">
        <f>病院!G80</f>
        <v>0</v>
      </c>
      <c r="L83" s="58">
        <v>0</v>
      </c>
    </row>
    <row r="84" spans="1:12">
      <c r="A84" s="3"/>
      <c r="B84" s="4"/>
      <c r="C84" s="4"/>
      <c r="D84" s="12" t="s">
        <v>62</v>
      </c>
      <c r="E84" s="12"/>
      <c r="F84" s="12"/>
      <c r="G84" s="56">
        <f t="shared" si="7"/>
        <v>159144813</v>
      </c>
      <c r="H84" s="57">
        <v>0</v>
      </c>
      <c r="I84" s="58">
        <f>老人!G81</f>
        <v>80345000</v>
      </c>
      <c r="J84" s="58">
        <f>保育!G81</f>
        <v>78799813</v>
      </c>
      <c r="K84" s="58">
        <f>病院!G81</f>
        <v>0</v>
      </c>
      <c r="L84" s="58">
        <v>0</v>
      </c>
    </row>
    <row r="85" spans="1:12">
      <c r="A85" s="3"/>
      <c r="B85" s="4"/>
      <c r="C85" s="4"/>
      <c r="D85" s="12" t="s">
        <v>63</v>
      </c>
      <c r="E85" s="12"/>
      <c r="F85" s="12"/>
      <c r="G85" s="56">
        <f t="shared" si="7"/>
        <v>91942000</v>
      </c>
      <c r="H85" s="57">
        <v>0</v>
      </c>
      <c r="I85" s="58">
        <f>老人!G82</f>
        <v>49900000</v>
      </c>
      <c r="J85" s="58">
        <f>保育!G82</f>
        <v>42042000</v>
      </c>
      <c r="K85" s="58">
        <f>病院!G82</f>
        <v>0</v>
      </c>
      <c r="L85" s="58">
        <v>0</v>
      </c>
    </row>
    <row r="86" spans="1:12">
      <c r="A86" s="3"/>
      <c r="B86" s="4"/>
      <c r="C86" s="4"/>
      <c r="D86" s="12" t="s">
        <v>64</v>
      </c>
      <c r="E86" s="12"/>
      <c r="F86" s="12"/>
      <c r="G86" s="56">
        <f t="shared" si="7"/>
        <v>74176472</v>
      </c>
      <c r="H86" s="57">
        <v>0</v>
      </c>
      <c r="I86" s="58">
        <f>老人!G83</f>
        <v>39000000</v>
      </c>
      <c r="J86" s="58">
        <f>保育!G83</f>
        <v>35176472</v>
      </c>
      <c r="K86" s="58">
        <f>病院!G83</f>
        <v>0</v>
      </c>
      <c r="L86" s="58">
        <v>0</v>
      </c>
    </row>
    <row r="87" spans="1:12">
      <c r="A87" s="3"/>
      <c r="B87" s="4"/>
      <c r="C87" s="4"/>
      <c r="D87" s="12" t="s">
        <v>65</v>
      </c>
      <c r="E87" s="12"/>
      <c r="F87" s="12"/>
      <c r="G87" s="56">
        <f t="shared" si="7"/>
        <v>1129242000</v>
      </c>
      <c r="H87" s="57">
        <v>0</v>
      </c>
      <c r="I87" s="58">
        <f>老人!G84</f>
        <v>811922000</v>
      </c>
      <c r="J87" s="58">
        <f>保育!G84</f>
        <v>317320000</v>
      </c>
      <c r="K87" s="58">
        <f>病院!G84</f>
        <v>0</v>
      </c>
      <c r="L87" s="58">
        <v>0</v>
      </c>
    </row>
    <row r="88" spans="1:12">
      <c r="A88" s="3"/>
      <c r="B88" s="4"/>
      <c r="C88" s="4"/>
      <c r="D88" s="12" t="s">
        <v>66</v>
      </c>
      <c r="E88" s="12"/>
      <c r="F88" s="12"/>
      <c r="G88" s="56">
        <f t="shared" si="7"/>
        <v>5748545</v>
      </c>
      <c r="H88" s="57">
        <v>0</v>
      </c>
      <c r="I88" s="58">
        <f>老人!G85</f>
        <v>0</v>
      </c>
      <c r="J88" s="58">
        <f>保育!G85</f>
        <v>0</v>
      </c>
      <c r="K88" s="58">
        <f>病院!G85</f>
        <v>5748545</v>
      </c>
      <c r="L88" s="58">
        <v>0</v>
      </c>
    </row>
    <row r="89" spans="1:12">
      <c r="A89" s="3"/>
      <c r="B89" s="4"/>
      <c r="C89" s="4"/>
      <c r="D89" s="4" t="s">
        <v>51</v>
      </c>
      <c r="E89" s="4"/>
      <c r="F89" s="4"/>
      <c r="G89" s="47">
        <f t="shared" si="7"/>
        <v>4647000</v>
      </c>
      <c r="H89" s="48">
        <v>0</v>
      </c>
      <c r="I89" s="49">
        <f>老人!G86</f>
        <v>294663</v>
      </c>
      <c r="J89" s="49">
        <f>保育!G86</f>
        <v>4352337</v>
      </c>
      <c r="K89" s="49">
        <f>病院!G86</f>
        <v>0</v>
      </c>
      <c r="L89" s="49">
        <v>0</v>
      </c>
    </row>
    <row r="90" spans="1:12">
      <c r="A90" s="77" t="s">
        <v>111</v>
      </c>
      <c r="B90" s="78"/>
      <c r="C90" s="78"/>
      <c r="D90" s="78"/>
      <c r="E90" s="78"/>
      <c r="F90" s="78"/>
      <c r="G90" s="60">
        <f t="shared" si="7"/>
        <v>2238871707</v>
      </c>
      <c r="H90" s="61">
        <f>SUM(H70:H89)</f>
        <v>8426005</v>
      </c>
      <c r="I90" s="62">
        <f>老人!G87</f>
        <v>1161623190</v>
      </c>
      <c r="J90" s="62">
        <f>保育!G87</f>
        <v>656872232</v>
      </c>
      <c r="K90" s="62">
        <f>病院!G87</f>
        <v>203423278</v>
      </c>
      <c r="L90" s="62">
        <f t="shared" ref="L90" si="8">SUM(L70:L89)</f>
        <v>208527002</v>
      </c>
    </row>
    <row r="91" spans="1:12">
      <c r="A91" s="79" t="s">
        <v>109</v>
      </c>
      <c r="B91" s="80"/>
      <c r="C91" s="80"/>
      <c r="D91" s="80"/>
      <c r="E91" s="80"/>
      <c r="F91" s="80"/>
      <c r="G91" s="67">
        <f t="shared" si="7"/>
        <v>9239824112</v>
      </c>
      <c r="H91" s="61">
        <f>H68+H90</f>
        <v>19384908</v>
      </c>
      <c r="I91" s="62">
        <f>老人!G88</f>
        <v>4811668233</v>
      </c>
      <c r="J91" s="62">
        <f>保育!G88</f>
        <v>1538666915</v>
      </c>
      <c r="K91" s="62">
        <f>病院!G88</f>
        <v>2661577054</v>
      </c>
      <c r="L91" s="62">
        <f t="shared" ref="L91" si="9">L68+L90</f>
        <v>208527002</v>
      </c>
    </row>
    <row r="92" spans="1:12" ht="14.25" thickBot="1">
      <c r="A92" s="81" t="s">
        <v>115</v>
      </c>
      <c r="B92" s="82"/>
      <c r="C92" s="82"/>
      <c r="D92" s="82"/>
      <c r="E92" s="82"/>
      <c r="F92" s="82"/>
      <c r="G92" s="65">
        <f t="shared" si="7"/>
        <v>11702016616</v>
      </c>
      <c r="H92" s="61">
        <f>H54+H91</f>
        <v>267020890</v>
      </c>
      <c r="I92" s="62">
        <f>老人!G89</f>
        <v>5579185984</v>
      </c>
      <c r="J92" s="62">
        <f>保育!G89</f>
        <v>1744084765</v>
      </c>
      <c r="K92" s="62">
        <f>病院!G89</f>
        <v>3871747053</v>
      </c>
      <c r="L92" s="68">
        <f>L54+L91</f>
        <v>239977924</v>
      </c>
    </row>
    <row r="93" spans="1:12" ht="14.25" thickTop="1">
      <c r="A93" s="40" t="s">
        <v>67</v>
      </c>
      <c r="B93" s="41"/>
      <c r="C93" s="41"/>
      <c r="D93" s="41"/>
      <c r="E93" s="41"/>
      <c r="F93" s="41"/>
      <c r="G93" s="66"/>
      <c r="H93" s="69"/>
      <c r="I93" s="70"/>
      <c r="J93" s="70"/>
      <c r="K93" s="70"/>
      <c r="L93" s="70"/>
    </row>
    <row r="94" spans="1:12">
      <c r="A94" s="3"/>
      <c r="B94" s="4" t="s">
        <v>68</v>
      </c>
      <c r="C94" s="4"/>
      <c r="D94" s="4"/>
      <c r="E94" s="4"/>
      <c r="F94" s="4"/>
      <c r="G94" s="47"/>
      <c r="H94" s="48"/>
      <c r="I94" s="49"/>
      <c r="J94" s="49"/>
      <c r="K94" s="49"/>
      <c r="L94" s="49"/>
    </row>
    <row r="95" spans="1:12">
      <c r="A95" s="3"/>
      <c r="B95" s="4"/>
      <c r="C95" s="12" t="s">
        <v>69</v>
      </c>
      <c r="D95" s="12"/>
      <c r="E95" s="12"/>
      <c r="F95" s="12"/>
      <c r="G95" s="56">
        <f t="shared" si="7"/>
        <v>428000000</v>
      </c>
      <c r="H95" s="57">
        <v>0</v>
      </c>
      <c r="I95" s="52">
        <f>老人!G92</f>
        <v>0</v>
      </c>
      <c r="J95" s="52">
        <f>保育!G92</f>
        <v>0</v>
      </c>
      <c r="K95" s="52">
        <f>病院!G92</f>
        <v>428000000</v>
      </c>
      <c r="L95" s="58">
        <v>0</v>
      </c>
    </row>
    <row r="96" spans="1:12">
      <c r="A96" s="3"/>
      <c r="B96" s="4"/>
      <c r="C96" s="12" t="s">
        <v>70</v>
      </c>
      <c r="D96" s="12"/>
      <c r="E96" s="12"/>
      <c r="F96" s="12"/>
      <c r="G96" s="56">
        <f t="shared" si="7"/>
        <v>160856521</v>
      </c>
      <c r="H96" s="57">
        <v>7012092</v>
      </c>
      <c r="I96" s="52">
        <f>老人!G93</f>
        <v>86461967</v>
      </c>
      <c r="J96" s="52">
        <f>保育!G93</f>
        <v>43538544</v>
      </c>
      <c r="K96" s="52">
        <f>病院!G93</f>
        <v>23660029</v>
      </c>
      <c r="L96" s="58">
        <v>183889</v>
      </c>
    </row>
    <row r="97" spans="1:12">
      <c r="A97" s="3"/>
      <c r="B97" s="4"/>
      <c r="C97" s="12" t="s">
        <v>71</v>
      </c>
      <c r="D97" s="12"/>
      <c r="E97" s="12"/>
      <c r="F97" s="12"/>
      <c r="G97" s="56">
        <f t="shared" si="7"/>
        <v>41004311</v>
      </c>
      <c r="H97" s="57">
        <v>0</v>
      </c>
      <c r="I97" s="52">
        <f>老人!G94</f>
        <v>0</v>
      </c>
      <c r="J97" s="52">
        <f>保育!G94</f>
        <v>0</v>
      </c>
      <c r="K97" s="52">
        <f>病院!G94</f>
        <v>41004311</v>
      </c>
      <c r="L97" s="58">
        <v>0</v>
      </c>
    </row>
    <row r="98" spans="1:12">
      <c r="A98" s="3"/>
      <c r="B98" s="4"/>
      <c r="C98" s="12" t="s">
        <v>72</v>
      </c>
      <c r="D98" s="12"/>
      <c r="E98" s="12"/>
      <c r="F98" s="12"/>
      <c r="G98" s="56">
        <f t="shared" si="7"/>
        <v>40161662</v>
      </c>
      <c r="H98" s="57">
        <v>0</v>
      </c>
      <c r="I98" s="52">
        <f>老人!G95</f>
        <v>0</v>
      </c>
      <c r="J98" s="52">
        <f>保育!G95</f>
        <v>0</v>
      </c>
      <c r="K98" s="52">
        <f>病院!G95</f>
        <v>40161662</v>
      </c>
      <c r="L98" s="58">
        <v>0</v>
      </c>
    </row>
    <row r="99" spans="1:12">
      <c r="A99" s="3"/>
      <c r="B99" s="4"/>
      <c r="C99" s="4" t="s">
        <v>73</v>
      </c>
      <c r="D99" s="4"/>
      <c r="E99" s="4"/>
      <c r="F99" s="4"/>
      <c r="G99" s="47">
        <f t="shared" si="7"/>
        <v>47427075</v>
      </c>
      <c r="H99" s="48">
        <f>SUM(H100,H112)</f>
        <v>250451</v>
      </c>
      <c r="I99" s="52">
        <f>老人!G96</f>
        <v>4327490</v>
      </c>
      <c r="J99" s="52">
        <f>保育!G96</f>
        <v>1919165</v>
      </c>
      <c r="K99" s="52">
        <f>病院!G96</f>
        <v>39135669</v>
      </c>
      <c r="L99" s="49">
        <f t="shared" ref="L99" si="10">SUM(L100,L112)</f>
        <v>1794300</v>
      </c>
    </row>
    <row r="100" spans="1:12">
      <c r="A100" s="3"/>
      <c r="B100" s="4"/>
      <c r="C100" s="4"/>
      <c r="D100" s="4" t="s">
        <v>74</v>
      </c>
      <c r="E100" s="4"/>
      <c r="F100" s="4"/>
      <c r="G100" s="47">
        <f t="shared" si="7"/>
        <v>45474904</v>
      </c>
      <c r="H100" s="48">
        <f>SUM(H101:H111)</f>
        <v>94740</v>
      </c>
      <c r="I100" s="49">
        <f>老人!G97</f>
        <v>4325330</v>
      </c>
      <c r="J100" s="49">
        <f>保育!G97</f>
        <v>1919165</v>
      </c>
      <c r="K100" s="49">
        <f>病院!G97</f>
        <v>39135669</v>
      </c>
      <c r="L100" s="49">
        <f t="shared" ref="L100" si="11">SUM(L101:L111)</f>
        <v>0</v>
      </c>
    </row>
    <row r="101" spans="1:12">
      <c r="A101" s="3"/>
      <c r="B101" s="4"/>
      <c r="C101" s="4"/>
      <c r="D101" s="4"/>
      <c r="E101" s="4" t="s">
        <v>75</v>
      </c>
      <c r="F101" s="4"/>
      <c r="G101" s="47">
        <f t="shared" si="7"/>
        <v>9117086</v>
      </c>
      <c r="H101" s="48">
        <v>64740</v>
      </c>
      <c r="I101" s="49">
        <f>老人!G98</f>
        <v>1062581</v>
      </c>
      <c r="J101" s="49">
        <f>保育!G98</f>
        <v>615165</v>
      </c>
      <c r="K101" s="49">
        <f>病院!G98</f>
        <v>7374600</v>
      </c>
      <c r="L101" s="49">
        <v>0</v>
      </c>
    </row>
    <row r="102" spans="1:12">
      <c r="A102" s="3"/>
      <c r="B102" s="4"/>
      <c r="C102" s="4"/>
      <c r="D102" s="4"/>
      <c r="E102" s="4" t="s">
        <v>76</v>
      </c>
      <c r="F102" s="4"/>
      <c r="G102" s="47">
        <f t="shared" si="7"/>
        <v>8441400</v>
      </c>
      <c r="H102" s="48">
        <v>30000</v>
      </c>
      <c r="I102" s="49">
        <f>老人!G99</f>
        <v>2107000</v>
      </c>
      <c r="J102" s="49">
        <f>保育!G99</f>
        <v>1304000</v>
      </c>
      <c r="K102" s="49">
        <f>病院!G99</f>
        <v>5000400</v>
      </c>
      <c r="L102" s="49">
        <v>0</v>
      </c>
    </row>
    <row r="103" spans="1:12">
      <c r="A103" s="3"/>
      <c r="B103" s="4"/>
      <c r="C103" s="4"/>
      <c r="D103" s="4"/>
      <c r="E103" s="4" t="s">
        <v>77</v>
      </c>
      <c r="F103" s="4"/>
      <c r="G103" s="47">
        <f t="shared" si="7"/>
        <v>9973406</v>
      </c>
      <c r="H103" s="48">
        <v>0</v>
      </c>
      <c r="I103" s="49">
        <f>老人!G100</f>
        <v>405958</v>
      </c>
      <c r="J103" s="49">
        <f>保育!G100</f>
        <v>0</v>
      </c>
      <c r="K103" s="49">
        <f>病院!G100</f>
        <v>9567448</v>
      </c>
      <c r="L103" s="49">
        <v>0</v>
      </c>
    </row>
    <row r="104" spans="1:12">
      <c r="A104" s="3"/>
      <c r="B104" s="4"/>
      <c r="C104" s="4"/>
      <c r="D104" s="4"/>
      <c r="E104" s="4" t="s">
        <v>78</v>
      </c>
      <c r="F104" s="4"/>
      <c r="G104" s="47">
        <f t="shared" si="7"/>
        <v>891080</v>
      </c>
      <c r="H104" s="48">
        <v>0</v>
      </c>
      <c r="I104" s="49">
        <f>老人!G101</f>
        <v>29842</v>
      </c>
      <c r="J104" s="49">
        <f>保育!G101</f>
        <v>0</v>
      </c>
      <c r="K104" s="49">
        <f>病院!G101</f>
        <v>861238</v>
      </c>
      <c r="L104" s="49">
        <v>0</v>
      </c>
    </row>
    <row r="105" spans="1:12">
      <c r="A105" s="3"/>
      <c r="B105" s="4"/>
      <c r="C105" s="4"/>
      <c r="D105" s="4"/>
      <c r="E105" s="4" t="s">
        <v>79</v>
      </c>
      <c r="F105" s="4"/>
      <c r="G105" s="47">
        <f t="shared" si="7"/>
        <v>15957032</v>
      </c>
      <c r="H105" s="48">
        <v>0</v>
      </c>
      <c r="I105" s="49">
        <f>老人!G102</f>
        <v>715797</v>
      </c>
      <c r="J105" s="49">
        <f>保育!G102</f>
        <v>0</v>
      </c>
      <c r="K105" s="49">
        <f>病院!G102</f>
        <v>15241235</v>
      </c>
      <c r="L105" s="49">
        <v>0</v>
      </c>
    </row>
    <row r="106" spans="1:12">
      <c r="A106" s="3"/>
      <c r="B106" s="4"/>
      <c r="C106" s="4"/>
      <c r="D106" s="4"/>
      <c r="E106" s="4" t="s">
        <v>80</v>
      </c>
      <c r="F106" s="4"/>
      <c r="G106" s="47">
        <f t="shared" si="7"/>
        <v>4152</v>
      </c>
      <c r="H106" s="48">
        <v>0</v>
      </c>
      <c r="I106" s="49">
        <f>老人!G103</f>
        <v>4152</v>
      </c>
      <c r="J106" s="49">
        <f>保育!G103</f>
        <v>0</v>
      </c>
      <c r="K106" s="49">
        <f>病院!G103</f>
        <v>0</v>
      </c>
      <c r="L106" s="49">
        <v>0</v>
      </c>
    </row>
    <row r="107" spans="1:12">
      <c r="A107" s="3"/>
      <c r="B107" s="4"/>
      <c r="C107" s="4"/>
      <c r="D107" s="4"/>
      <c r="E107" s="4" t="s">
        <v>81</v>
      </c>
      <c r="F107" s="4"/>
      <c r="G107" s="47">
        <f t="shared" si="7"/>
        <v>0</v>
      </c>
      <c r="H107" s="48">
        <v>0</v>
      </c>
      <c r="I107" s="49">
        <f>老人!G104</f>
        <v>0</v>
      </c>
      <c r="J107" s="49">
        <f>保育!G104</f>
        <v>0</v>
      </c>
      <c r="K107" s="49">
        <f>病院!G104</f>
        <v>0</v>
      </c>
      <c r="L107" s="49">
        <v>0</v>
      </c>
    </row>
    <row r="108" spans="1:12">
      <c r="A108" s="3"/>
      <c r="B108" s="4"/>
      <c r="C108" s="4"/>
      <c r="D108" s="4"/>
      <c r="E108" s="4" t="s">
        <v>82</v>
      </c>
      <c r="F108" s="4"/>
      <c r="G108" s="47">
        <f t="shared" si="7"/>
        <v>19000</v>
      </c>
      <c r="H108" s="48">
        <v>0</v>
      </c>
      <c r="I108" s="49">
        <f>老人!G105</f>
        <v>0</v>
      </c>
      <c r="J108" s="49">
        <f>保育!G105</f>
        <v>0</v>
      </c>
      <c r="K108" s="49">
        <f>病院!G105</f>
        <v>19000</v>
      </c>
      <c r="L108" s="49">
        <v>0</v>
      </c>
    </row>
    <row r="109" spans="1:12">
      <c r="A109" s="3"/>
      <c r="B109" s="4"/>
      <c r="C109" s="4"/>
      <c r="D109" s="4"/>
      <c r="E109" s="4" t="s">
        <v>166</v>
      </c>
      <c r="F109" s="4"/>
      <c r="G109" s="47">
        <f t="shared" si="7"/>
        <v>586965</v>
      </c>
      <c r="H109" s="48">
        <v>0</v>
      </c>
      <c r="I109" s="49">
        <f>老人!G106</f>
        <v>0</v>
      </c>
      <c r="J109" s="49">
        <f>保育!G106</f>
        <v>0</v>
      </c>
      <c r="K109" s="49">
        <f>病院!G106</f>
        <v>586965</v>
      </c>
      <c r="L109" s="49">
        <v>0</v>
      </c>
    </row>
    <row r="110" spans="1:12">
      <c r="A110" s="3"/>
      <c r="B110" s="4"/>
      <c r="C110" s="4"/>
      <c r="D110" s="4"/>
      <c r="E110" s="4" t="s">
        <v>167</v>
      </c>
      <c r="F110" s="4"/>
      <c r="G110" s="47">
        <f t="shared" si="7"/>
        <v>17623</v>
      </c>
      <c r="H110" s="48">
        <v>0</v>
      </c>
      <c r="I110" s="49">
        <f>老人!G107</f>
        <v>0</v>
      </c>
      <c r="J110" s="49">
        <f>保育!G107</f>
        <v>0</v>
      </c>
      <c r="K110" s="49">
        <f>病院!G107</f>
        <v>17623</v>
      </c>
      <c r="L110" s="49">
        <v>0</v>
      </c>
    </row>
    <row r="111" spans="1:12">
      <c r="A111" s="3"/>
      <c r="B111" s="4"/>
      <c r="C111" s="4"/>
      <c r="D111" s="4"/>
      <c r="E111" s="4" t="s">
        <v>83</v>
      </c>
      <c r="F111" s="4"/>
      <c r="G111" s="47">
        <f t="shared" si="7"/>
        <v>467160</v>
      </c>
      <c r="H111" s="48">
        <v>0</v>
      </c>
      <c r="I111" s="49">
        <f>老人!G108</f>
        <v>0</v>
      </c>
      <c r="J111" s="49">
        <f>保育!G108</f>
        <v>0</v>
      </c>
      <c r="K111" s="49">
        <f>病院!G108</f>
        <v>467160</v>
      </c>
      <c r="L111" s="49">
        <v>0</v>
      </c>
    </row>
    <row r="112" spans="1:12">
      <c r="A112" s="3"/>
      <c r="B112" s="4"/>
      <c r="C112" s="4"/>
      <c r="D112" s="4" t="s">
        <v>83</v>
      </c>
      <c r="E112" s="4"/>
      <c r="F112" s="4"/>
      <c r="G112" s="47">
        <f t="shared" si="7"/>
        <v>1952171</v>
      </c>
      <c r="H112" s="48">
        <f>SUM(H113:H114)</f>
        <v>155711</v>
      </c>
      <c r="I112" s="49">
        <f>老人!G109</f>
        <v>2160</v>
      </c>
      <c r="J112" s="49">
        <f>保育!G109</f>
        <v>0</v>
      </c>
      <c r="K112" s="49">
        <f>病院!G109</f>
        <v>0</v>
      </c>
      <c r="L112" s="49">
        <f t="shared" ref="L112" si="12">SUM(L113:L114)</f>
        <v>1794300</v>
      </c>
    </row>
    <row r="113" spans="1:12">
      <c r="A113" s="3"/>
      <c r="B113" s="4"/>
      <c r="C113" s="4"/>
      <c r="D113" s="4"/>
      <c r="E113" s="4" t="s">
        <v>84</v>
      </c>
      <c r="F113" s="4"/>
      <c r="G113" s="47">
        <f t="shared" si="7"/>
        <v>2160</v>
      </c>
      <c r="H113" s="48">
        <v>0</v>
      </c>
      <c r="I113" s="49">
        <f>老人!G110</f>
        <v>2160</v>
      </c>
      <c r="J113" s="49">
        <f>保育!G110</f>
        <v>0</v>
      </c>
      <c r="K113" s="49">
        <f>病院!G110</f>
        <v>0</v>
      </c>
      <c r="L113" s="49">
        <v>0</v>
      </c>
    </row>
    <row r="114" spans="1:12">
      <c r="A114" s="3"/>
      <c r="B114" s="4"/>
      <c r="C114" s="4"/>
      <c r="D114" s="4"/>
      <c r="E114" s="4" t="s">
        <v>83</v>
      </c>
      <c r="F114" s="4"/>
      <c r="G114" s="47">
        <f t="shared" si="7"/>
        <v>1950011</v>
      </c>
      <c r="H114" s="48">
        <v>155711</v>
      </c>
      <c r="I114" s="49">
        <f>老人!G111</f>
        <v>0</v>
      </c>
      <c r="J114" s="49">
        <f>保育!G111</f>
        <v>0</v>
      </c>
      <c r="K114" s="49">
        <f>病院!G111</f>
        <v>0</v>
      </c>
      <c r="L114" s="49">
        <v>1794300</v>
      </c>
    </row>
    <row r="115" spans="1:12">
      <c r="A115" s="3"/>
      <c r="B115" s="4"/>
      <c r="C115" s="12" t="s">
        <v>85</v>
      </c>
      <c r="D115" s="12"/>
      <c r="E115" s="12"/>
      <c r="F115" s="12"/>
      <c r="G115" s="56">
        <f t="shared" si="7"/>
        <v>811643</v>
      </c>
      <c r="H115" s="57">
        <v>0</v>
      </c>
      <c r="I115" s="52">
        <f>老人!G112</f>
        <v>0</v>
      </c>
      <c r="J115" s="52">
        <f>保育!G112</f>
        <v>0</v>
      </c>
      <c r="K115" s="52">
        <f>病院!G112</f>
        <v>0</v>
      </c>
      <c r="L115" s="58">
        <v>811643</v>
      </c>
    </row>
    <row r="116" spans="1:12">
      <c r="A116" s="3"/>
      <c r="B116" s="4"/>
      <c r="C116" s="12" t="s">
        <v>86</v>
      </c>
      <c r="D116" s="12"/>
      <c r="E116" s="12"/>
      <c r="F116" s="12"/>
      <c r="G116" s="56">
        <f t="shared" si="7"/>
        <v>0</v>
      </c>
      <c r="H116" s="57">
        <v>0</v>
      </c>
      <c r="I116" s="52">
        <f>老人!G113</f>
        <v>0</v>
      </c>
      <c r="J116" s="52">
        <f>保育!G113</f>
        <v>0</v>
      </c>
      <c r="K116" s="52">
        <f>病院!G113</f>
        <v>0</v>
      </c>
      <c r="L116" s="58">
        <v>0</v>
      </c>
    </row>
    <row r="117" spans="1:12">
      <c r="A117" s="3"/>
      <c r="B117" s="4"/>
      <c r="C117" s="12" t="s">
        <v>87</v>
      </c>
      <c r="D117" s="12"/>
      <c r="E117" s="12"/>
      <c r="F117" s="12"/>
      <c r="G117" s="56">
        <f t="shared" si="7"/>
        <v>6733</v>
      </c>
      <c r="H117" s="57">
        <v>0</v>
      </c>
      <c r="I117" s="52">
        <f>老人!G114</f>
        <v>6733</v>
      </c>
      <c r="J117" s="52">
        <f>保育!G114</f>
        <v>0</v>
      </c>
      <c r="K117" s="52">
        <f>病院!G114</f>
        <v>0</v>
      </c>
      <c r="L117" s="58">
        <v>0</v>
      </c>
    </row>
    <row r="118" spans="1:12">
      <c r="A118" s="3"/>
      <c r="B118" s="4"/>
      <c r="C118" s="12" t="s">
        <v>88</v>
      </c>
      <c r="D118" s="12"/>
      <c r="E118" s="12"/>
      <c r="F118" s="12"/>
      <c r="G118" s="56">
        <f t="shared" si="7"/>
        <v>78876140</v>
      </c>
      <c r="H118" s="57">
        <v>0</v>
      </c>
      <c r="I118" s="52">
        <f>老人!G115</f>
        <v>49506140</v>
      </c>
      <c r="J118" s="52">
        <f>保育!G115</f>
        <v>29370000</v>
      </c>
      <c r="K118" s="52">
        <f>病院!G115</f>
        <v>0</v>
      </c>
      <c r="L118" s="58">
        <v>0</v>
      </c>
    </row>
    <row r="119" spans="1:12">
      <c r="A119" s="3"/>
      <c r="B119" s="4"/>
      <c r="C119" s="12" t="s">
        <v>89</v>
      </c>
      <c r="D119" s="12"/>
      <c r="E119" s="12"/>
      <c r="F119" s="12"/>
      <c r="G119" s="56">
        <f t="shared" si="7"/>
        <v>0</v>
      </c>
      <c r="H119" s="57">
        <v>0</v>
      </c>
      <c r="I119" s="52">
        <f>老人!G116</f>
        <v>0</v>
      </c>
      <c r="J119" s="52">
        <f>保育!G116</f>
        <v>0</v>
      </c>
      <c r="K119" s="52">
        <f>病院!G116</f>
        <v>0</v>
      </c>
      <c r="L119" s="58">
        <v>0</v>
      </c>
    </row>
    <row r="120" spans="1:12">
      <c r="A120" s="3"/>
      <c r="B120" s="4"/>
      <c r="C120" s="12" t="s">
        <v>90</v>
      </c>
      <c r="D120" s="12"/>
      <c r="E120" s="12"/>
      <c r="F120" s="12"/>
      <c r="G120" s="56">
        <f t="shared" si="7"/>
        <v>0</v>
      </c>
      <c r="H120" s="57">
        <v>0</v>
      </c>
      <c r="I120" s="52">
        <f>老人!G117</f>
        <v>0</v>
      </c>
      <c r="J120" s="52">
        <f>保育!G117</f>
        <v>0</v>
      </c>
      <c r="K120" s="52">
        <f>病院!G117</f>
        <v>0</v>
      </c>
      <c r="L120" s="58">
        <v>0</v>
      </c>
    </row>
    <row r="121" spans="1:12">
      <c r="A121" s="3"/>
      <c r="B121" s="4"/>
      <c r="C121" s="4" t="s">
        <v>91</v>
      </c>
      <c r="D121" s="4"/>
      <c r="E121" s="4"/>
      <c r="F121" s="4"/>
      <c r="G121" s="47">
        <f t="shared" si="7"/>
        <v>-39927246</v>
      </c>
      <c r="H121" s="48">
        <f>SUM(H122)</f>
        <v>0</v>
      </c>
      <c r="I121" s="52">
        <f>老人!G118</f>
        <v>0</v>
      </c>
      <c r="J121" s="52">
        <f>保育!G118</f>
        <v>0</v>
      </c>
      <c r="K121" s="52">
        <f>病院!G118</f>
        <v>-39927246</v>
      </c>
      <c r="L121" s="49">
        <f t="shared" ref="L121" si="13">SUM(L122)</f>
        <v>0</v>
      </c>
    </row>
    <row r="122" spans="1:12">
      <c r="A122" s="3"/>
      <c r="B122" s="4"/>
      <c r="C122" s="4"/>
      <c r="D122" s="4" t="s">
        <v>92</v>
      </c>
      <c r="E122" s="4"/>
      <c r="F122" s="4"/>
      <c r="G122" s="47">
        <f t="shared" si="7"/>
        <v>-39927246</v>
      </c>
      <c r="H122" s="48">
        <v>0</v>
      </c>
      <c r="I122" s="49">
        <f>老人!G119</f>
        <v>0</v>
      </c>
      <c r="J122" s="49">
        <f>保育!G119</f>
        <v>0</v>
      </c>
      <c r="K122" s="49">
        <f>病院!G119</f>
        <v>-39927246</v>
      </c>
      <c r="L122" s="49">
        <v>0</v>
      </c>
    </row>
    <row r="123" spans="1:12">
      <c r="A123" s="3"/>
      <c r="B123" s="4"/>
      <c r="C123" s="15" t="s">
        <v>93</v>
      </c>
      <c r="D123" s="15"/>
      <c r="E123" s="15"/>
      <c r="F123" s="15"/>
      <c r="G123" s="50">
        <f t="shared" si="7"/>
        <v>1101403466</v>
      </c>
      <c r="H123" s="63">
        <v>0</v>
      </c>
      <c r="I123" s="52">
        <f>老人!G120</f>
        <v>0</v>
      </c>
      <c r="J123" s="52">
        <f>保育!G120</f>
        <v>0</v>
      </c>
      <c r="K123" s="52">
        <f>病院!G120</f>
        <v>1101403466</v>
      </c>
      <c r="L123" s="64">
        <v>0</v>
      </c>
    </row>
    <row r="124" spans="1:12">
      <c r="A124" s="77" t="s">
        <v>112</v>
      </c>
      <c r="B124" s="78"/>
      <c r="C124" s="78"/>
      <c r="D124" s="78"/>
      <c r="E124" s="78"/>
      <c r="F124" s="78"/>
      <c r="G124" s="60">
        <f t="shared" si="7"/>
        <v>1858620305</v>
      </c>
      <c r="H124" s="61">
        <f>SUM(H95:H99,H115:H121,H123)</f>
        <v>7262543</v>
      </c>
      <c r="I124" s="62">
        <f>老人!G121</f>
        <v>140302330</v>
      </c>
      <c r="J124" s="62">
        <f>保育!G121</f>
        <v>74827709</v>
      </c>
      <c r="K124" s="62">
        <f>病院!G121</f>
        <v>1633437891</v>
      </c>
      <c r="L124" s="62">
        <f t="shared" ref="L124" si="14">SUM(L95:L99,L115:L121,L123)</f>
        <v>2789832</v>
      </c>
    </row>
    <row r="125" spans="1:12">
      <c r="A125" s="3"/>
      <c r="B125" s="4" t="s">
        <v>94</v>
      </c>
      <c r="C125" s="4"/>
      <c r="D125" s="4"/>
      <c r="E125" s="4"/>
      <c r="F125" s="4"/>
      <c r="G125" s="47">
        <f t="shared" si="7"/>
        <v>0</v>
      </c>
      <c r="H125" s="48"/>
      <c r="I125" s="49">
        <f>老人!G122</f>
        <v>0</v>
      </c>
      <c r="J125" s="49">
        <f>保育!G122</f>
        <v>0</v>
      </c>
      <c r="K125" s="49">
        <f>病院!G122</f>
        <v>0</v>
      </c>
      <c r="L125" s="49"/>
    </row>
    <row r="126" spans="1:12">
      <c r="A126" s="3"/>
      <c r="B126" s="4"/>
      <c r="C126" s="6" t="s">
        <v>95</v>
      </c>
      <c r="D126" s="6"/>
      <c r="E126" s="6"/>
      <c r="F126" s="6"/>
      <c r="G126" s="50">
        <f t="shared" si="7"/>
        <v>2541541000</v>
      </c>
      <c r="H126" s="51">
        <f>SUM(H127)</f>
        <v>0</v>
      </c>
      <c r="I126" s="52">
        <f>老人!G123</f>
        <v>1056430000</v>
      </c>
      <c r="J126" s="52">
        <f>保育!G123</f>
        <v>117527000</v>
      </c>
      <c r="K126" s="52">
        <f>病院!G123</f>
        <v>1367584000</v>
      </c>
      <c r="L126" s="52">
        <f t="shared" ref="L126" si="15">SUM(L127)</f>
        <v>0</v>
      </c>
    </row>
    <row r="127" spans="1:12">
      <c r="A127" s="3"/>
      <c r="B127" s="4"/>
      <c r="C127" s="4"/>
      <c r="D127" s="4" t="s">
        <v>96</v>
      </c>
      <c r="E127" s="4"/>
      <c r="F127" s="4"/>
      <c r="G127" s="47">
        <f t="shared" si="7"/>
        <v>2541541000</v>
      </c>
      <c r="H127" s="48">
        <f>SUM(H128:H129)</f>
        <v>0</v>
      </c>
      <c r="I127" s="49">
        <f>老人!G124</f>
        <v>1056430000</v>
      </c>
      <c r="J127" s="49">
        <f>保育!G124</f>
        <v>117527000</v>
      </c>
      <c r="K127" s="49">
        <f>病院!G124</f>
        <v>1367584000</v>
      </c>
      <c r="L127" s="49">
        <v>0</v>
      </c>
    </row>
    <row r="128" spans="1:12">
      <c r="A128" s="3"/>
      <c r="B128" s="4"/>
      <c r="C128" s="4"/>
      <c r="D128" s="4"/>
      <c r="E128" s="4" t="s">
        <v>97</v>
      </c>
      <c r="F128" s="4"/>
      <c r="G128" s="47">
        <f t="shared" si="7"/>
        <v>2132677000</v>
      </c>
      <c r="H128" s="48">
        <v>0</v>
      </c>
      <c r="I128" s="49">
        <f>老人!G125</f>
        <v>1056430000</v>
      </c>
      <c r="J128" s="49">
        <f>保育!G125</f>
        <v>117527000</v>
      </c>
      <c r="K128" s="49">
        <f>病院!G125</f>
        <v>958720000</v>
      </c>
      <c r="L128" s="49">
        <v>0</v>
      </c>
    </row>
    <row r="129" spans="1:12">
      <c r="A129" s="3"/>
      <c r="B129" s="4"/>
      <c r="C129" s="9"/>
      <c r="D129" s="9"/>
      <c r="E129" s="9" t="s">
        <v>98</v>
      </c>
      <c r="F129" s="9"/>
      <c r="G129" s="53">
        <f t="shared" si="7"/>
        <v>408864000</v>
      </c>
      <c r="H129" s="54">
        <v>0</v>
      </c>
      <c r="I129" s="49">
        <f>老人!G126</f>
        <v>0</v>
      </c>
      <c r="J129" s="49">
        <f>保育!G126</f>
        <v>0</v>
      </c>
      <c r="K129" s="49">
        <f>病院!G126</f>
        <v>408864000</v>
      </c>
      <c r="L129" s="55">
        <v>0</v>
      </c>
    </row>
    <row r="130" spans="1:12">
      <c r="A130" s="3"/>
      <c r="B130" s="4"/>
      <c r="C130" s="4" t="s">
        <v>99</v>
      </c>
      <c r="D130" s="4"/>
      <c r="E130" s="4"/>
      <c r="F130" s="4"/>
      <c r="G130" s="47">
        <f t="shared" si="7"/>
        <v>0</v>
      </c>
      <c r="H130" s="48">
        <v>0</v>
      </c>
      <c r="I130" s="52">
        <f>老人!G127</f>
        <v>0</v>
      </c>
      <c r="J130" s="52">
        <f>保育!G127</f>
        <v>0</v>
      </c>
      <c r="K130" s="52">
        <f>病院!G127</f>
        <v>0</v>
      </c>
      <c r="L130" s="49">
        <v>0</v>
      </c>
    </row>
    <row r="131" spans="1:12">
      <c r="A131" s="3"/>
      <c r="B131" s="4"/>
      <c r="C131" s="6" t="s">
        <v>100</v>
      </c>
      <c r="D131" s="6"/>
      <c r="E131" s="6"/>
      <c r="F131" s="6"/>
      <c r="G131" s="50">
        <f t="shared" si="7"/>
        <v>3465134</v>
      </c>
      <c r="H131" s="51">
        <f>SUM(H132)</f>
        <v>0</v>
      </c>
      <c r="I131" s="52">
        <f>老人!G128</f>
        <v>3465134</v>
      </c>
      <c r="J131" s="52">
        <f>保育!G128</f>
        <v>0</v>
      </c>
      <c r="K131" s="52">
        <f>病院!G128</f>
        <v>0</v>
      </c>
      <c r="L131" s="52">
        <f t="shared" ref="L131" si="16">SUM(L132)</f>
        <v>0</v>
      </c>
    </row>
    <row r="132" spans="1:12">
      <c r="A132" s="3"/>
      <c r="B132" s="4"/>
      <c r="C132" s="9"/>
      <c r="D132" s="9" t="s">
        <v>100</v>
      </c>
      <c r="E132" s="9"/>
      <c r="F132" s="9"/>
      <c r="G132" s="53">
        <f t="shared" si="7"/>
        <v>3465134</v>
      </c>
      <c r="H132" s="54">
        <v>0</v>
      </c>
      <c r="I132" s="49">
        <f>老人!G129</f>
        <v>3465134</v>
      </c>
      <c r="J132" s="49">
        <f>保育!G129</f>
        <v>0</v>
      </c>
      <c r="K132" s="49">
        <f>病院!G129</f>
        <v>0</v>
      </c>
      <c r="L132" s="55">
        <v>0</v>
      </c>
    </row>
    <row r="133" spans="1:12">
      <c r="A133" s="3"/>
      <c r="B133" s="4"/>
      <c r="C133" s="4" t="s">
        <v>101</v>
      </c>
      <c r="D133" s="4"/>
      <c r="E133" s="4"/>
      <c r="F133" s="4"/>
      <c r="G133" s="47">
        <f t="shared" si="7"/>
        <v>0</v>
      </c>
      <c r="H133" s="48">
        <v>0</v>
      </c>
      <c r="I133" s="52">
        <f>老人!G130</f>
        <v>0</v>
      </c>
      <c r="J133" s="52">
        <f>保育!G130</f>
        <v>0</v>
      </c>
      <c r="K133" s="52">
        <f>病院!G130</f>
        <v>0</v>
      </c>
      <c r="L133" s="49">
        <v>0</v>
      </c>
    </row>
    <row r="134" spans="1:12">
      <c r="A134" s="3"/>
      <c r="B134" s="4"/>
      <c r="C134" s="12" t="s">
        <v>102</v>
      </c>
      <c r="D134" s="12"/>
      <c r="E134" s="12"/>
      <c r="F134" s="12"/>
      <c r="G134" s="56">
        <f t="shared" si="7"/>
        <v>0</v>
      </c>
      <c r="H134" s="57">
        <v>0</v>
      </c>
      <c r="I134" s="52">
        <f>老人!G131</f>
        <v>0</v>
      </c>
      <c r="J134" s="52">
        <f>保育!G131</f>
        <v>0</v>
      </c>
      <c r="K134" s="52">
        <f>病院!G131</f>
        <v>0</v>
      </c>
      <c r="L134" s="58">
        <v>0</v>
      </c>
    </row>
    <row r="135" spans="1:12">
      <c r="A135" s="3"/>
      <c r="B135" s="4"/>
      <c r="C135" s="12" t="s">
        <v>103</v>
      </c>
      <c r="D135" s="12"/>
      <c r="E135" s="12"/>
      <c r="F135" s="24" t="s">
        <v>121</v>
      </c>
      <c r="G135" s="56">
        <f t="shared" si="7"/>
        <v>192320085</v>
      </c>
      <c r="H135" s="57">
        <v>0</v>
      </c>
      <c r="I135" s="52">
        <f>老人!G132</f>
        <v>106765365</v>
      </c>
      <c r="J135" s="52">
        <f>保育!G132</f>
        <v>85554720</v>
      </c>
      <c r="K135" s="52">
        <f>病院!G132</f>
        <v>0</v>
      </c>
      <c r="L135" s="58">
        <v>0</v>
      </c>
    </row>
    <row r="136" spans="1:12">
      <c r="A136" s="3"/>
      <c r="B136" s="4"/>
      <c r="C136" s="12" t="s">
        <v>104</v>
      </c>
      <c r="D136" s="12"/>
      <c r="E136" s="12"/>
      <c r="F136" s="12"/>
      <c r="G136" s="56">
        <f t="shared" si="7"/>
        <v>2396910</v>
      </c>
      <c r="H136" s="57">
        <v>0</v>
      </c>
      <c r="I136" s="52">
        <f>老人!G133</f>
        <v>0</v>
      </c>
      <c r="J136" s="52">
        <f>保育!G133</f>
        <v>0</v>
      </c>
      <c r="K136" s="52">
        <f>病院!G133</f>
        <v>2396910</v>
      </c>
      <c r="L136" s="58">
        <v>0</v>
      </c>
    </row>
    <row r="137" spans="1:12">
      <c r="A137" s="3"/>
      <c r="B137" s="4"/>
      <c r="C137" s="12" t="s">
        <v>105</v>
      </c>
      <c r="D137" s="12"/>
      <c r="E137" s="12"/>
      <c r="F137" s="12"/>
      <c r="G137" s="56">
        <f t="shared" si="7"/>
        <v>0</v>
      </c>
      <c r="H137" s="57">
        <v>0</v>
      </c>
      <c r="I137" s="52">
        <f>老人!G134</f>
        <v>0</v>
      </c>
      <c r="J137" s="52">
        <f>保育!G134</f>
        <v>0</v>
      </c>
      <c r="K137" s="52">
        <f>病院!G134</f>
        <v>0</v>
      </c>
      <c r="L137" s="58">
        <v>0</v>
      </c>
    </row>
    <row r="138" spans="1:12">
      <c r="A138" s="3"/>
      <c r="B138" s="4"/>
      <c r="C138" s="4" t="s">
        <v>106</v>
      </c>
      <c r="D138" s="4"/>
      <c r="E138" s="4"/>
      <c r="F138" s="4"/>
      <c r="G138" s="47">
        <f t="shared" si="7"/>
        <v>0</v>
      </c>
      <c r="H138" s="48">
        <f>SUM(H139:H140)</f>
        <v>0</v>
      </c>
      <c r="I138" s="52">
        <f>老人!G135</f>
        <v>0</v>
      </c>
      <c r="J138" s="52">
        <f>保育!G135</f>
        <v>0</v>
      </c>
      <c r="K138" s="52">
        <f>病院!G135</f>
        <v>0</v>
      </c>
      <c r="L138" s="49">
        <f t="shared" ref="L138" si="17">SUM(L139:L140)</f>
        <v>0</v>
      </c>
    </row>
    <row r="139" spans="1:12">
      <c r="A139" s="3"/>
      <c r="B139" s="4"/>
      <c r="C139" s="4"/>
      <c r="D139" s="4" t="s">
        <v>106</v>
      </c>
      <c r="E139" s="4"/>
      <c r="F139" s="4"/>
      <c r="G139" s="47">
        <f t="shared" si="7"/>
        <v>0</v>
      </c>
      <c r="H139" s="48">
        <f>SUM(H140)</f>
        <v>0</v>
      </c>
      <c r="I139" s="49">
        <f>老人!G136</f>
        <v>0</v>
      </c>
      <c r="J139" s="49">
        <f>保育!G136</f>
        <v>0</v>
      </c>
      <c r="K139" s="49">
        <f>病院!G136</f>
        <v>0</v>
      </c>
      <c r="L139" s="49">
        <v>0</v>
      </c>
    </row>
    <row r="140" spans="1:12">
      <c r="A140" s="3"/>
      <c r="B140" s="4"/>
      <c r="C140" s="4"/>
      <c r="D140" s="4"/>
      <c r="E140" s="4" t="s">
        <v>107</v>
      </c>
      <c r="F140" s="4"/>
      <c r="G140" s="47">
        <f t="shared" si="7"/>
        <v>0</v>
      </c>
      <c r="H140" s="48">
        <v>0</v>
      </c>
      <c r="I140" s="49">
        <f>老人!G137</f>
        <v>0</v>
      </c>
      <c r="J140" s="49">
        <f>保育!G137</f>
        <v>0</v>
      </c>
      <c r="K140" s="49">
        <f>病院!G137</f>
        <v>0</v>
      </c>
      <c r="L140" s="49">
        <v>0</v>
      </c>
    </row>
    <row r="141" spans="1:12">
      <c r="A141" s="77" t="s">
        <v>113</v>
      </c>
      <c r="B141" s="78"/>
      <c r="C141" s="78"/>
      <c r="D141" s="78"/>
      <c r="E141" s="78"/>
      <c r="F141" s="78"/>
      <c r="G141" s="60">
        <f t="shared" si="7"/>
        <v>2739723129</v>
      </c>
      <c r="H141" s="61">
        <f>SUM(H126,H130:H131,H133:H138)</f>
        <v>0</v>
      </c>
      <c r="I141" s="62">
        <f>老人!G138</f>
        <v>1166660499</v>
      </c>
      <c r="J141" s="62">
        <f>保育!G138</f>
        <v>203081720</v>
      </c>
      <c r="K141" s="62">
        <f>病院!G138</f>
        <v>1369980910</v>
      </c>
      <c r="L141" s="62">
        <f t="shared" ref="L141" si="18">SUM(L126,L130:L131,L133:L138)</f>
        <v>0</v>
      </c>
    </row>
    <row r="142" spans="1:12">
      <c r="A142" s="77" t="s">
        <v>116</v>
      </c>
      <c r="B142" s="78"/>
      <c r="C142" s="78"/>
      <c r="D142" s="78"/>
      <c r="E142" s="78"/>
      <c r="F142" s="78"/>
      <c r="G142" s="60">
        <f t="shared" si="7"/>
        <v>4598343434</v>
      </c>
      <c r="H142" s="48">
        <f>H124+H141</f>
        <v>7262543</v>
      </c>
      <c r="I142" s="62">
        <f>老人!G139</f>
        <v>1306962829</v>
      </c>
      <c r="J142" s="62">
        <f>保育!G139</f>
        <v>277909429</v>
      </c>
      <c r="K142" s="62">
        <f>病院!G139</f>
        <v>3003418801</v>
      </c>
      <c r="L142" s="49">
        <f t="shared" ref="L142" si="19">L124+L141</f>
        <v>2789832</v>
      </c>
    </row>
    <row r="143" spans="1:12" ht="14.25" thickBot="1">
      <c r="A143" s="72" t="s">
        <v>114</v>
      </c>
      <c r="B143" s="73"/>
      <c r="C143" s="73"/>
      <c r="D143" s="73"/>
      <c r="E143" s="73"/>
      <c r="F143" s="73"/>
      <c r="G143" s="34">
        <f t="shared" si="7"/>
        <v>7103673182</v>
      </c>
      <c r="H143" s="19">
        <f>H92-H142</f>
        <v>259758347</v>
      </c>
      <c r="I143" s="32">
        <f>老人!G140</f>
        <v>4272223155</v>
      </c>
      <c r="J143" s="32">
        <f>保育!G140</f>
        <v>1466175336</v>
      </c>
      <c r="K143" s="32">
        <f>病院!G140</f>
        <v>868328252</v>
      </c>
      <c r="L143" s="32">
        <f t="shared" ref="L143" si="20">L92-L142</f>
        <v>237188092</v>
      </c>
    </row>
    <row r="144" spans="1:12" ht="14.25" thickTop="1"/>
  </sheetData>
  <mergeCells count="12">
    <mergeCell ref="A143:F143"/>
    <mergeCell ref="A2:G2"/>
    <mergeCell ref="A5:F5"/>
    <mergeCell ref="A54:F54"/>
    <mergeCell ref="A90:F90"/>
    <mergeCell ref="A91:F91"/>
    <mergeCell ref="A92:F92"/>
    <mergeCell ref="A124:F124"/>
    <mergeCell ref="A141:F141"/>
    <mergeCell ref="A142:F142"/>
    <mergeCell ref="A68:E68"/>
    <mergeCell ref="A3:G3"/>
  </mergeCells>
  <phoneticPr fontId="2"/>
  <pageMargins left="1.6929133858267718" right="0.70866141732283472" top="0.5" bottom="0.15748031496062992" header="0.31496062992125984" footer="0.31496062992125984"/>
  <pageSetup paperSize="12" scale="85" orientation="portrait" r:id="rId1"/>
  <rowBreaks count="1" manualBreakCount="1"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1"/>
  <sheetViews>
    <sheetView view="pageBreakPreview" zoomScale="60" zoomScaleNormal="8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N22" sqref="N22"/>
    </sheetView>
  </sheetViews>
  <sheetFormatPr defaultRowHeight="13.5"/>
  <cols>
    <col min="1" max="4" width="3.125" style="1" customWidth="1"/>
    <col min="5" max="5" width="52.25" style="1" customWidth="1"/>
    <col min="6" max="6" width="13.5" style="1" customWidth="1"/>
    <col min="7" max="7" width="18.25" style="1" customWidth="1"/>
    <col min="8" max="18" width="14.625" style="1" customWidth="1"/>
    <col min="19" max="16384" width="9" style="1"/>
  </cols>
  <sheetData>
    <row r="1" spans="1:13" ht="27.75" customHeight="1">
      <c r="A1" s="74" t="s">
        <v>155</v>
      </c>
      <c r="B1" s="74"/>
      <c r="C1" s="74"/>
      <c r="D1" s="74"/>
      <c r="E1" s="74"/>
      <c r="F1" s="74"/>
      <c r="G1" s="74"/>
    </row>
    <row r="2" spans="1:13" ht="15" thickBot="1">
      <c r="A2" s="84" t="s">
        <v>123</v>
      </c>
      <c r="B2" s="84"/>
      <c r="C2" s="84"/>
      <c r="D2" s="84"/>
      <c r="E2" s="84"/>
      <c r="F2" s="84"/>
      <c r="G2" s="84"/>
    </row>
    <row r="3" spans="1:13" ht="13.5" customHeight="1" thickTop="1">
      <c r="A3" s="75" t="s">
        <v>124</v>
      </c>
      <c r="B3" s="76"/>
      <c r="C3" s="76"/>
      <c r="D3" s="76"/>
      <c r="E3" s="76"/>
      <c r="F3" s="76"/>
      <c r="G3" s="2" t="s">
        <v>125</v>
      </c>
      <c r="H3" s="38" t="s">
        <v>131</v>
      </c>
      <c r="I3" s="39" t="s">
        <v>132</v>
      </c>
      <c r="J3" s="39" t="s">
        <v>133</v>
      </c>
      <c r="K3" s="39" t="s">
        <v>134</v>
      </c>
      <c r="L3" s="39" t="s">
        <v>135</v>
      </c>
      <c r="M3" s="39" t="s">
        <v>136</v>
      </c>
    </row>
    <row r="4" spans="1:13">
      <c r="A4" s="3" t="s">
        <v>0</v>
      </c>
      <c r="B4" s="4"/>
      <c r="C4" s="4"/>
      <c r="D4" s="4"/>
      <c r="E4" s="4"/>
      <c r="F4" s="4"/>
      <c r="G4" s="5"/>
      <c r="H4" s="3"/>
      <c r="I4" s="28"/>
      <c r="J4" s="28"/>
      <c r="K4" s="28"/>
      <c r="L4" s="28"/>
      <c r="M4" s="28"/>
    </row>
    <row r="5" spans="1:13">
      <c r="A5" s="3"/>
      <c r="B5" s="4" t="s">
        <v>1</v>
      </c>
      <c r="C5" s="4"/>
      <c r="D5" s="4"/>
      <c r="E5" s="4"/>
      <c r="F5" s="4"/>
      <c r="G5" s="5"/>
      <c r="H5" s="3"/>
      <c r="I5" s="28"/>
      <c r="J5" s="28"/>
      <c r="K5" s="28"/>
      <c r="L5" s="28"/>
      <c r="M5" s="28"/>
    </row>
    <row r="6" spans="1:13">
      <c r="A6" s="3"/>
      <c r="B6" s="4"/>
      <c r="C6" s="26" t="s">
        <v>2</v>
      </c>
      <c r="D6" s="6"/>
      <c r="E6" s="6"/>
      <c r="F6" s="6"/>
      <c r="G6" s="7">
        <f>SUM(H6:M6)</f>
        <v>527417626</v>
      </c>
      <c r="H6" s="8">
        <f>SUM(H7,H10)</f>
        <v>209548830</v>
      </c>
      <c r="I6" s="29">
        <f t="shared" ref="I6:M6" si="0">SUM(I7,I10)</f>
        <v>173449906</v>
      </c>
      <c r="J6" s="29">
        <f t="shared" si="0"/>
        <v>107525721</v>
      </c>
      <c r="K6" s="29">
        <f t="shared" si="0"/>
        <v>2443896</v>
      </c>
      <c r="L6" s="29">
        <f t="shared" si="0"/>
        <v>17825002</v>
      </c>
      <c r="M6" s="29">
        <f t="shared" si="0"/>
        <v>16624271</v>
      </c>
    </row>
    <row r="7" spans="1:13">
      <c r="A7" s="3"/>
      <c r="B7" s="4"/>
      <c r="C7" s="4"/>
      <c r="D7" s="4" t="s">
        <v>3</v>
      </c>
      <c r="E7" s="4"/>
      <c r="F7" s="4"/>
      <c r="G7" s="5">
        <f t="shared" ref="G7:G74" si="1">SUM(H7:M7)</f>
        <v>0</v>
      </c>
      <c r="H7" s="3">
        <f>SUM(H8:H9)</f>
        <v>0</v>
      </c>
      <c r="I7" s="28">
        <f t="shared" ref="I7:M7" si="2">SUM(I8:I9)</f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</row>
    <row r="8" spans="1:13">
      <c r="A8" s="3"/>
      <c r="B8" s="4"/>
      <c r="C8" s="4"/>
      <c r="D8" s="4"/>
      <c r="E8" s="4" t="s">
        <v>8</v>
      </c>
      <c r="F8" s="4"/>
      <c r="G8" s="5">
        <f t="shared" si="1"/>
        <v>0</v>
      </c>
      <c r="H8" s="3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>
      <c r="A9" s="3"/>
      <c r="B9" s="4"/>
      <c r="C9" s="4"/>
      <c r="D9" s="4"/>
      <c r="E9" s="4" t="s">
        <v>4</v>
      </c>
      <c r="F9" s="4"/>
      <c r="G9" s="5">
        <f t="shared" si="1"/>
        <v>0</v>
      </c>
      <c r="H9" s="3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</row>
    <row r="10" spans="1:13">
      <c r="A10" s="3"/>
      <c r="B10" s="4"/>
      <c r="C10" s="4"/>
      <c r="D10" s="4" t="s">
        <v>5</v>
      </c>
      <c r="E10" s="4"/>
      <c r="F10" s="4"/>
      <c r="G10" s="5">
        <f t="shared" si="1"/>
        <v>527417626</v>
      </c>
      <c r="H10" s="3">
        <f>SUM(H11:H23)</f>
        <v>209548830</v>
      </c>
      <c r="I10" s="28">
        <f t="shared" ref="I10:M10" si="3">SUM(I11:I23)</f>
        <v>173449906</v>
      </c>
      <c r="J10" s="28">
        <f t="shared" si="3"/>
        <v>107525721</v>
      </c>
      <c r="K10" s="28">
        <f t="shared" si="3"/>
        <v>2443896</v>
      </c>
      <c r="L10" s="28">
        <f t="shared" si="3"/>
        <v>17825002</v>
      </c>
      <c r="M10" s="28">
        <f t="shared" si="3"/>
        <v>16624271</v>
      </c>
    </row>
    <row r="11" spans="1:13">
      <c r="A11" s="3"/>
      <c r="B11" s="4"/>
      <c r="C11" s="4"/>
      <c r="D11" s="4" t="s">
        <v>6</v>
      </c>
      <c r="E11" s="4" t="s">
        <v>7</v>
      </c>
      <c r="F11" s="4"/>
      <c r="G11" s="5">
        <f t="shared" si="1"/>
        <v>0</v>
      </c>
      <c r="H11" s="3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</row>
    <row r="12" spans="1:13">
      <c r="A12" s="3"/>
      <c r="B12" s="4"/>
      <c r="C12" s="4"/>
      <c r="D12" s="4"/>
      <c r="E12" s="4" t="s">
        <v>12</v>
      </c>
      <c r="F12" s="4"/>
      <c r="G12" s="5">
        <f t="shared" si="1"/>
        <v>19799165</v>
      </c>
      <c r="H12" s="3">
        <v>0</v>
      </c>
      <c r="I12" s="28">
        <v>0</v>
      </c>
      <c r="J12" s="28">
        <v>19656198</v>
      </c>
      <c r="K12" s="28">
        <v>142967</v>
      </c>
      <c r="L12" s="28">
        <v>0</v>
      </c>
      <c r="M12" s="28">
        <v>0</v>
      </c>
    </row>
    <row r="13" spans="1:13">
      <c r="A13" s="3"/>
      <c r="B13" s="4"/>
      <c r="C13" s="4"/>
      <c r="D13" s="4"/>
      <c r="E13" s="4" t="s">
        <v>9</v>
      </c>
      <c r="F13" s="4"/>
      <c r="G13" s="5">
        <f t="shared" si="1"/>
        <v>472612397</v>
      </c>
      <c r="H13" s="3">
        <v>209548830</v>
      </c>
      <c r="I13" s="28">
        <v>139221468</v>
      </c>
      <c r="J13" s="28">
        <v>87869523</v>
      </c>
      <c r="K13" s="28">
        <v>2292131</v>
      </c>
      <c r="L13" s="28">
        <v>17825002</v>
      </c>
      <c r="M13" s="28">
        <v>15855443</v>
      </c>
    </row>
    <row r="14" spans="1:13">
      <c r="A14" s="3"/>
      <c r="B14" s="4"/>
      <c r="C14" s="4"/>
      <c r="D14" s="4"/>
      <c r="E14" s="4" t="s">
        <v>13</v>
      </c>
      <c r="F14" s="4"/>
      <c r="G14" s="5">
        <f t="shared" si="1"/>
        <v>8798</v>
      </c>
      <c r="H14" s="3">
        <v>0</v>
      </c>
      <c r="I14" s="28">
        <v>0</v>
      </c>
      <c r="J14" s="28">
        <v>0</v>
      </c>
      <c r="K14" s="28">
        <v>8798</v>
      </c>
      <c r="L14" s="28">
        <v>0</v>
      </c>
      <c r="M14" s="28">
        <v>0</v>
      </c>
    </row>
    <row r="15" spans="1:13">
      <c r="A15" s="3"/>
      <c r="B15" s="4"/>
      <c r="C15" s="4"/>
      <c r="D15" s="4"/>
      <c r="E15" s="4" t="s">
        <v>10</v>
      </c>
      <c r="F15" s="4"/>
      <c r="G15" s="5">
        <f t="shared" si="1"/>
        <v>0</v>
      </c>
      <c r="H15" s="3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>
      <c r="A16" s="3"/>
      <c r="B16" s="4"/>
      <c r="C16" s="4"/>
      <c r="D16" s="4"/>
      <c r="E16" s="4" t="s">
        <v>11</v>
      </c>
      <c r="F16" s="4"/>
      <c r="G16" s="5">
        <f t="shared" si="1"/>
        <v>0</v>
      </c>
      <c r="H16" s="3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</row>
    <row r="17" spans="1:13">
      <c r="A17" s="3"/>
      <c r="B17" s="4"/>
      <c r="C17" s="4"/>
      <c r="D17" s="4"/>
      <c r="E17" s="4" t="s">
        <v>14</v>
      </c>
      <c r="F17" s="4"/>
      <c r="G17" s="5">
        <f t="shared" si="1"/>
        <v>0</v>
      </c>
      <c r="H17" s="3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>
      <c r="A18" s="3"/>
      <c r="B18" s="4"/>
      <c r="C18" s="4"/>
      <c r="D18" s="4"/>
      <c r="E18" s="4" t="s">
        <v>15</v>
      </c>
      <c r="F18" s="4"/>
      <c r="G18" s="5">
        <f t="shared" si="1"/>
        <v>32721804</v>
      </c>
      <c r="H18" s="3">
        <v>0</v>
      </c>
      <c r="I18" s="28">
        <v>32721804</v>
      </c>
      <c r="J18" s="28">
        <v>0</v>
      </c>
      <c r="K18" s="28">
        <v>0</v>
      </c>
      <c r="L18" s="28">
        <v>0</v>
      </c>
      <c r="M18" s="28">
        <v>0</v>
      </c>
    </row>
    <row r="19" spans="1:13">
      <c r="A19" s="3"/>
      <c r="B19" s="4"/>
      <c r="C19" s="4"/>
      <c r="D19" s="4"/>
      <c r="E19" s="4" t="s">
        <v>154</v>
      </c>
      <c r="F19" s="4"/>
      <c r="G19" s="5">
        <f t="shared" si="1"/>
        <v>1506634</v>
      </c>
      <c r="H19" s="3">
        <v>0</v>
      </c>
      <c r="I19" s="28">
        <v>1506634</v>
      </c>
      <c r="J19" s="28">
        <v>0</v>
      </c>
      <c r="K19" s="28">
        <v>0</v>
      </c>
      <c r="L19" s="28">
        <v>0</v>
      </c>
      <c r="M19" s="28">
        <v>0</v>
      </c>
    </row>
    <row r="20" spans="1:13">
      <c r="A20" s="3"/>
      <c r="B20" s="4"/>
      <c r="C20" s="4"/>
      <c r="D20" s="4"/>
      <c r="E20" s="4" t="s">
        <v>16</v>
      </c>
      <c r="F20" s="4"/>
      <c r="G20" s="5">
        <f t="shared" si="1"/>
        <v>768828</v>
      </c>
      <c r="H20" s="3">
        <v>0</v>
      </c>
      <c r="I20" s="28">
        <v>0</v>
      </c>
      <c r="J20" s="28">
        <v>0</v>
      </c>
      <c r="K20" s="28">
        <v>0</v>
      </c>
      <c r="L20" s="28">
        <v>0</v>
      </c>
      <c r="M20" s="28">
        <v>768828</v>
      </c>
    </row>
    <row r="21" spans="1:13">
      <c r="A21" s="3"/>
      <c r="B21" s="4"/>
      <c r="C21" s="4"/>
      <c r="D21" s="4"/>
      <c r="E21" s="4" t="s">
        <v>159</v>
      </c>
      <c r="F21" s="4"/>
      <c r="G21" s="5">
        <f t="shared" si="1"/>
        <v>0</v>
      </c>
      <c r="H21" s="3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1:13">
      <c r="A22" s="3"/>
      <c r="B22" s="4"/>
      <c r="C22" s="4"/>
      <c r="D22" s="4"/>
      <c r="E22" s="4" t="s">
        <v>170</v>
      </c>
      <c r="F22" s="4"/>
      <c r="G22" s="5">
        <f t="shared" si="1"/>
        <v>0</v>
      </c>
      <c r="H22" s="3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1:13">
      <c r="A23" s="3"/>
      <c r="B23" s="4"/>
      <c r="C23" s="9"/>
      <c r="D23" s="9"/>
      <c r="E23" s="9" t="s">
        <v>17</v>
      </c>
      <c r="F23" s="9"/>
      <c r="G23" s="10">
        <f t="shared" si="1"/>
        <v>0</v>
      </c>
      <c r="H23" s="11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</row>
    <row r="24" spans="1:13">
      <c r="A24" s="3"/>
      <c r="B24" s="4"/>
      <c r="C24" s="4" t="s">
        <v>18</v>
      </c>
      <c r="D24" s="4"/>
      <c r="E24" s="4"/>
      <c r="F24" s="4"/>
      <c r="G24" s="5">
        <f t="shared" si="1"/>
        <v>239428438</v>
      </c>
      <c r="H24" s="3">
        <f>SUM(H25)</f>
        <v>120579947</v>
      </c>
      <c r="I24" s="28">
        <f t="shared" ref="I24:M24" si="4">SUM(I25)</f>
        <v>36980219</v>
      </c>
      <c r="J24" s="28">
        <f t="shared" si="4"/>
        <v>51637591</v>
      </c>
      <c r="K24" s="28">
        <f t="shared" si="4"/>
        <v>1921570</v>
      </c>
      <c r="L24" s="28">
        <f t="shared" si="4"/>
        <v>4135566</v>
      </c>
      <c r="M24" s="28">
        <f t="shared" si="4"/>
        <v>24173545</v>
      </c>
    </row>
    <row r="25" spans="1:13">
      <c r="A25" s="3"/>
      <c r="B25" s="4"/>
      <c r="C25" s="4" t="s">
        <v>6</v>
      </c>
      <c r="D25" s="4" t="s">
        <v>18</v>
      </c>
      <c r="E25" s="4"/>
      <c r="F25" s="4"/>
      <c r="G25" s="5">
        <f t="shared" si="1"/>
        <v>239428438</v>
      </c>
      <c r="H25" s="3">
        <f>SUM(H26:H38)</f>
        <v>120579947</v>
      </c>
      <c r="I25" s="28">
        <f t="shared" ref="I25:M25" si="5">SUM(I26:I38)</f>
        <v>36980219</v>
      </c>
      <c r="J25" s="28">
        <f t="shared" si="5"/>
        <v>51637591</v>
      </c>
      <c r="K25" s="28">
        <f t="shared" si="5"/>
        <v>1921570</v>
      </c>
      <c r="L25" s="28">
        <f t="shared" si="5"/>
        <v>4135566</v>
      </c>
      <c r="M25" s="28">
        <f t="shared" si="5"/>
        <v>24173545</v>
      </c>
    </row>
    <row r="26" spans="1:13">
      <c r="A26" s="3"/>
      <c r="B26" s="4"/>
      <c r="C26" s="4"/>
      <c r="D26" s="4"/>
      <c r="E26" s="4" t="s">
        <v>18</v>
      </c>
      <c r="F26" s="4"/>
      <c r="G26" s="5">
        <f t="shared" si="1"/>
        <v>239428438</v>
      </c>
      <c r="H26" s="3">
        <v>120579947</v>
      </c>
      <c r="I26" s="28">
        <v>36980219</v>
      </c>
      <c r="J26" s="28">
        <v>51637591</v>
      </c>
      <c r="K26" s="28">
        <v>1921570</v>
      </c>
      <c r="L26" s="28">
        <v>4135566</v>
      </c>
      <c r="M26" s="28">
        <v>24173545</v>
      </c>
    </row>
    <row r="27" spans="1:13">
      <c r="A27" s="3"/>
      <c r="B27" s="4"/>
      <c r="C27" s="4"/>
      <c r="D27" s="4"/>
      <c r="E27" s="4" t="s">
        <v>19</v>
      </c>
      <c r="F27" s="4"/>
      <c r="G27" s="5">
        <f t="shared" si="1"/>
        <v>0</v>
      </c>
      <c r="H27" s="3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>
      <c r="A28" s="3"/>
      <c r="B28" s="4"/>
      <c r="C28" s="4"/>
      <c r="D28" s="4"/>
      <c r="E28" s="4" t="s">
        <v>20</v>
      </c>
      <c r="F28" s="4"/>
      <c r="G28" s="5">
        <f t="shared" si="1"/>
        <v>0</v>
      </c>
      <c r="H28" s="3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>
      <c r="A29" s="3"/>
      <c r="B29" s="4"/>
      <c r="C29" s="4"/>
      <c r="D29" s="4"/>
      <c r="E29" s="4" t="s">
        <v>21</v>
      </c>
      <c r="F29" s="4"/>
      <c r="G29" s="5">
        <f t="shared" si="1"/>
        <v>0</v>
      </c>
      <c r="H29" s="3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>
      <c r="A30" s="3"/>
      <c r="B30" s="4"/>
      <c r="C30" s="4"/>
      <c r="D30" s="4"/>
      <c r="E30" s="4" t="s">
        <v>22</v>
      </c>
      <c r="F30" s="4"/>
      <c r="G30" s="5">
        <f t="shared" si="1"/>
        <v>0</v>
      </c>
      <c r="H30" s="3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>
      <c r="A31" s="3"/>
      <c r="B31" s="4"/>
      <c r="C31" s="4"/>
      <c r="D31" s="4"/>
      <c r="E31" s="4" t="s">
        <v>23</v>
      </c>
      <c r="F31" s="4"/>
      <c r="G31" s="5">
        <f t="shared" si="1"/>
        <v>0</v>
      </c>
      <c r="H31" s="3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>
      <c r="A32" s="3"/>
      <c r="B32" s="4"/>
      <c r="C32" s="4"/>
      <c r="D32" s="4"/>
      <c r="E32" s="4" t="s">
        <v>24</v>
      </c>
      <c r="F32" s="4"/>
      <c r="G32" s="5">
        <f t="shared" si="1"/>
        <v>0</v>
      </c>
      <c r="H32" s="3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>
      <c r="A33" s="3"/>
      <c r="B33" s="4"/>
      <c r="C33" s="4"/>
      <c r="D33" s="4"/>
      <c r="E33" s="4" t="s">
        <v>25</v>
      </c>
      <c r="F33" s="4"/>
      <c r="G33" s="5">
        <f t="shared" si="1"/>
        <v>0</v>
      </c>
      <c r="H33" s="3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>
      <c r="A34" s="3"/>
      <c r="B34" s="4"/>
      <c r="C34" s="4"/>
      <c r="D34" s="4"/>
      <c r="E34" s="4" t="s">
        <v>26</v>
      </c>
      <c r="F34" s="4"/>
      <c r="G34" s="5">
        <f t="shared" si="1"/>
        <v>0</v>
      </c>
      <c r="H34" s="3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>
      <c r="A35" s="3"/>
      <c r="B35" s="4"/>
      <c r="C35" s="4"/>
      <c r="D35" s="4"/>
      <c r="E35" s="4" t="s">
        <v>27</v>
      </c>
      <c r="F35" s="4"/>
      <c r="G35" s="5">
        <f t="shared" si="1"/>
        <v>0</v>
      </c>
      <c r="H35" s="3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>
      <c r="A36" s="3"/>
      <c r="B36" s="4"/>
      <c r="C36" s="4"/>
      <c r="D36" s="4"/>
      <c r="E36" s="4" t="s">
        <v>28</v>
      </c>
      <c r="F36" s="4"/>
      <c r="G36" s="5">
        <f t="shared" si="1"/>
        <v>0</v>
      </c>
      <c r="H36" s="3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>
      <c r="A37" s="3"/>
      <c r="B37" s="4"/>
      <c r="C37" s="4"/>
      <c r="D37" s="4"/>
      <c r="E37" s="4" t="s">
        <v>29</v>
      </c>
      <c r="F37" s="4"/>
      <c r="G37" s="5">
        <f t="shared" si="1"/>
        <v>0</v>
      </c>
      <c r="H37" s="3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</row>
    <row r="38" spans="1:13">
      <c r="A38" s="3"/>
      <c r="B38" s="4"/>
      <c r="C38" s="4"/>
      <c r="D38" s="4"/>
      <c r="E38" s="4" t="s">
        <v>30</v>
      </c>
      <c r="F38" s="4"/>
      <c r="G38" s="5">
        <f t="shared" si="1"/>
        <v>0</v>
      </c>
      <c r="H38" s="3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>
      <c r="A39" s="3"/>
      <c r="B39" s="4"/>
      <c r="C39" s="12" t="s">
        <v>31</v>
      </c>
      <c r="D39" s="12"/>
      <c r="E39" s="12"/>
      <c r="F39" s="12"/>
      <c r="G39" s="13">
        <f t="shared" si="1"/>
        <v>0</v>
      </c>
      <c r="H39" s="14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1:13">
      <c r="A40" s="3"/>
      <c r="B40" s="4"/>
      <c r="C40" s="12" t="s">
        <v>160</v>
      </c>
      <c r="D40" s="12"/>
      <c r="E40" s="12"/>
      <c r="F40" s="12"/>
      <c r="G40" s="13">
        <f t="shared" si="1"/>
        <v>0</v>
      </c>
      <c r="H40" s="14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>
      <c r="A41" s="3"/>
      <c r="B41" s="4"/>
      <c r="C41" s="12" t="s">
        <v>161</v>
      </c>
      <c r="D41" s="12"/>
      <c r="E41" s="12"/>
      <c r="F41" s="12"/>
      <c r="G41" s="13">
        <f t="shared" si="1"/>
        <v>0</v>
      </c>
      <c r="H41" s="14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</row>
    <row r="42" spans="1:13">
      <c r="A42" s="3"/>
      <c r="B42" s="4"/>
      <c r="C42" s="12" t="s">
        <v>33</v>
      </c>
      <c r="D42" s="12"/>
      <c r="E42" s="12"/>
      <c r="F42" s="12"/>
      <c r="G42" s="13">
        <f t="shared" si="1"/>
        <v>35417</v>
      </c>
      <c r="H42" s="14">
        <v>35417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</row>
    <row r="43" spans="1:13">
      <c r="A43" s="3"/>
      <c r="B43" s="4"/>
      <c r="C43" s="12" t="s">
        <v>34</v>
      </c>
      <c r="D43" s="12"/>
      <c r="E43" s="12"/>
      <c r="F43" s="12"/>
      <c r="G43" s="13">
        <f t="shared" si="1"/>
        <v>636270</v>
      </c>
      <c r="H43" s="14">
        <v>494004</v>
      </c>
      <c r="I43" s="31">
        <v>142266</v>
      </c>
      <c r="J43" s="31">
        <v>0</v>
      </c>
      <c r="K43" s="31">
        <v>0</v>
      </c>
      <c r="L43" s="31">
        <v>0</v>
      </c>
      <c r="M43" s="31">
        <v>0</v>
      </c>
    </row>
    <row r="44" spans="1:13">
      <c r="A44" s="3"/>
      <c r="B44" s="4"/>
      <c r="C44" s="12" t="s">
        <v>35</v>
      </c>
      <c r="D44" s="12"/>
      <c r="E44" s="12"/>
      <c r="F44" s="12"/>
      <c r="G44" s="13">
        <f t="shared" si="1"/>
        <v>0</v>
      </c>
      <c r="H44" s="14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</row>
    <row r="45" spans="1:13">
      <c r="A45" s="3"/>
      <c r="B45" s="4"/>
      <c r="C45" s="12" t="s">
        <v>157</v>
      </c>
      <c r="D45" s="12"/>
      <c r="E45" s="12"/>
      <c r="F45" s="12"/>
      <c r="G45" s="13">
        <f t="shared" si="1"/>
        <v>0</v>
      </c>
      <c r="H45" s="14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</row>
    <row r="46" spans="1:13">
      <c r="A46" s="3"/>
      <c r="B46" s="4"/>
      <c r="C46" s="12" t="s">
        <v>163</v>
      </c>
      <c r="D46" s="12"/>
      <c r="E46" s="12"/>
      <c r="F46" s="12"/>
      <c r="G46" s="13">
        <f t="shared" si="1"/>
        <v>0</v>
      </c>
      <c r="H46" s="14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</row>
    <row r="47" spans="1:13">
      <c r="A47" s="3"/>
      <c r="B47" s="4"/>
      <c r="C47" s="12" t="s">
        <v>36</v>
      </c>
      <c r="D47" s="12"/>
      <c r="E47" s="12"/>
      <c r="F47" s="12"/>
      <c r="G47" s="13">
        <f t="shared" si="1"/>
        <v>0</v>
      </c>
      <c r="H47" s="14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</row>
    <row r="48" spans="1:13">
      <c r="A48" s="3"/>
      <c r="B48" s="4"/>
      <c r="C48" s="4" t="s">
        <v>37</v>
      </c>
      <c r="D48" s="4"/>
      <c r="E48" s="4"/>
      <c r="F48" s="4"/>
      <c r="G48" s="5">
        <f t="shared" si="1"/>
        <v>0</v>
      </c>
      <c r="H48" s="3">
        <f>SUM(H49)</f>
        <v>0</v>
      </c>
      <c r="I48" s="28">
        <f t="shared" ref="I48:M48" si="6">SUM(I49)</f>
        <v>0</v>
      </c>
      <c r="J48" s="28">
        <f t="shared" si="6"/>
        <v>0</v>
      </c>
      <c r="K48" s="28">
        <f t="shared" si="6"/>
        <v>0</v>
      </c>
      <c r="L48" s="28">
        <f t="shared" si="6"/>
        <v>0</v>
      </c>
      <c r="M48" s="28">
        <f t="shared" si="6"/>
        <v>0</v>
      </c>
    </row>
    <row r="49" spans="1:13">
      <c r="A49" s="3"/>
      <c r="B49" s="4"/>
      <c r="C49" s="4"/>
      <c r="D49" s="4" t="s">
        <v>38</v>
      </c>
      <c r="E49" s="4"/>
      <c r="F49" s="4"/>
      <c r="G49" s="5">
        <f t="shared" si="1"/>
        <v>0</v>
      </c>
      <c r="H49" s="11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>
      <c r="A50" s="3"/>
      <c r="B50" s="4"/>
      <c r="C50" s="15" t="s">
        <v>39</v>
      </c>
      <c r="D50" s="15"/>
      <c r="E50" s="15"/>
      <c r="F50" s="15"/>
      <c r="G50" s="16">
        <f t="shared" si="1"/>
        <v>0</v>
      </c>
      <c r="H50" s="3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</row>
    <row r="51" spans="1:13">
      <c r="A51" s="77" t="s">
        <v>108</v>
      </c>
      <c r="B51" s="78"/>
      <c r="C51" s="78"/>
      <c r="D51" s="78"/>
      <c r="E51" s="78"/>
      <c r="F51" s="78"/>
      <c r="G51" s="18">
        <f t="shared" si="1"/>
        <v>767517751</v>
      </c>
      <c r="H51" s="19">
        <f>H6+H24+H39+H40+H41+H42+H43+H44+H45+H46+H47+H48+H50</f>
        <v>330658198</v>
      </c>
      <c r="I51" s="32">
        <f t="shared" ref="I51:M51" si="7">I6+I24+I39+I40+I41+I42+I43+I44+I45+I46+I47+I48+I50</f>
        <v>210572391</v>
      </c>
      <c r="J51" s="32">
        <f t="shared" si="7"/>
        <v>159163312</v>
      </c>
      <c r="K51" s="32">
        <f t="shared" si="7"/>
        <v>4365466</v>
      </c>
      <c r="L51" s="32">
        <f t="shared" si="7"/>
        <v>21960568</v>
      </c>
      <c r="M51" s="32">
        <f t="shared" si="7"/>
        <v>40797816</v>
      </c>
    </row>
    <row r="52" spans="1:13">
      <c r="A52" s="3"/>
      <c r="B52" s="4" t="s">
        <v>40</v>
      </c>
      <c r="C52" s="4"/>
      <c r="D52" s="4"/>
      <c r="E52" s="4"/>
      <c r="F52" s="4"/>
      <c r="G52" s="5"/>
      <c r="H52" s="3"/>
      <c r="I52" s="28"/>
      <c r="J52" s="28"/>
      <c r="K52" s="28"/>
      <c r="L52" s="28"/>
      <c r="M52" s="28"/>
    </row>
    <row r="53" spans="1:13">
      <c r="A53" s="3"/>
      <c r="B53" s="4"/>
      <c r="C53" s="4" t="s">
        <v>41</v>
      </c>
      <c r="D53" s="4"/>
      <c r="E53" s="4"/>
      <c r="F53" s="4"/>
      <c r="G53" s="5"/>
      <c r="H53" s="3"/>
      <c r="I53" s="28"/>
      <c r="J53" s="28"/>
      <c r="K53" s="28"/>
      <c r="L53" s="28"/>
      <c r="M53" s="28"/>
    </row>
    <row r="54" spans="1:13">
      <c r="A54" s="3"/>
      <c r="B54" s="4"/>
      <c r="C54" s="4"/>
      <c r="D54" s="4" t="s">
        <v>42</v>
      </c>
      <c r="E54" s="4"/>
      <c r="F54" s="22" t="s">
        <v>117</v>
      </c>
      <c r="G54" s="5">
        <f t="shared" si="1"/>
        <v>240713277</v>
      </c>
      <c r="H54" s="3">
        <v>113248000</v>
      </c>
      <c r="I54" s="28">
        <v>82000000</v>
      </c>
      <c r="J54" s="28">
        <v>45465277</v>
      </c>
      <c r="K54" s="28">
        <v>0</v>
      </c>
      <c r="L54" s="28">
        <v>0</v>
      </c>
      <c r="M54" s="28">
        <v>0</v>
      </c>
    </row>
    <row r="55" spans="1:13">
      <c r="A55" s="3"/>
      <c r="B55" s="4"/>
      <c r="C55" s="4"/>
      <c r="D55" s="4" t="s">
        <v>43</v>
      </c>
      <c r="E55" s="4"/>
      <c r="F55" s="22" t="s">
        <v>117</v>
      </c>
      <c r="G55" s="5">
        <f t="shared" si="1"/>
        <v>2959331126</v>
      </c>
      <c r="H55" s="3">
        <v>1319692353</v>
      </c>
      <c r="I55" s="28">
        <v>195199765</v>
      </c>
      <c r="J55" s="28">
        <v>546809073</v>
      </c>
      <c r="K55" s="28">
        <v>364897425</v>
      </c>
      <c r="L55" s="28">
        <v>0</v>
      </c>
      <c r="M55" s="28">
        <v>532732510</v>
      </c>
    </row>
    <row r="56" spans="1:13">
      <c r="A56" s="3"/>
      <c r="B56" s="4"/>
      <c r="C56" s="4"/>
      <c r="D56" s="4" t="s">
        <v>44</v>
      </c>
      <c r="E56" s="4"/>
      <c r="F56" s="22" t="s">
        <v>117</v>
      </c>
      <c r="G56" s="5">
        <f t="shared" si="1"/>
        <v>450000640</v>
      </c>
      <c r="H56" s="3">
        <f>SUM(H57:H63)</f>
        <v>230278875</v>
      </c>
      <c r="I56" s="28">
        <f t="shared" ref="I56:M56" si="8">SUM(I57:I63)</f>
        <v>0</v>
      </c>
      <c r="J56" s="28">
        <f t="shared" si="8"/>
        <v>0</v>
      </c>
      <c r="K56" s="28">
        <f t="shared" si="8"/>
        <v>7719586</v>
      </c>
      <c r="L56" s="28">
        <f t="shared" si="8"/>
        <v>0</v>
      </c>
      <c r="M56" s="28">
        <f t="shared" si="8"/>
        <v>212002179</v>
      </c>
    </row>
    <row r="57" spans="1:13">
      <c r="A57" s="3"/>
      <c r="B57" s="4"/>
      <c r="C57" s="4"/>
      <c r="D57" s="4"/>
      <c r="E57" s="4" t="s">
        <v>45</v>
      </c>
      <c r="F57" s="22" t="s">
        <v>117</v>
      </c>
      <c r="G57" s="5">
        <f t="shared" si="1"/>
        <v>120787450</v>
      </c>
      <c r="H57" s="3">
        <v>67459738</v>
      </c>
      <c r="I57" s="28">
        <v>0</v>
      </c>
      <c r="J57" s="28">
        <v>0</v>
      </c>
      <c r="K57" s="28">
        <v>0</v>
      </c>
      <c r="L57" s="28">
        <v>0</v>
      </c>
      <c r="M57" s="28">
        <v>53327712</v>
      </c>
    </row>
    <row r="58" spans="1:13">
      <c r="A58" s="3"/>
      <c r="B58" s="4"/>
      <c r="C58" s="4"/>
      <c r="D58" s="4"/>
      <c r="E58" s="4" t="s">
        <v>46</v>
      </c>
      <c r="F58" s="22" t="s">
        <v>117</v>
      </c>
      <c r="G58" s="5">
        <f t="shared" si="1"/>
        <v>129349873</v>
      </c>
      <c r="H58" s="3">
        <v>58463227</v>
      </c>
      <c r="I58" s="28">
        <v>0</v>
      </c>
      <c r="J58" s="28">
        <v>0</v>
      </c>
      <c r="K58" s="28">
        <v>0</v>
      </c>
      <c r="L58" s="28">
        <v>0</v>
      </c>
      <c r="M58" s="28">
        <v>70886646</v>
      </c>
    </row>
    <row r="59" spans="1:13">
      <c r="A59" s="3"/>
      <c r="B59" s="4"/>
      <c r="C59" s="4"/>
      <c r="D59" s="4"/>
      <c r="E59" s="4" t="s">
        <v>47</v>
      </c>
      <c r="F59" s="22" t="s">
        <v>117</v>
      </c>
      <c r="G59" s="5">
        <f t="shared" si="1"/>
        <v>28526670</v>
      </c>
      <c r="H59" s="3">
        <v>9098271</v>
      </c>
      <c r="I59" s="28">
        <v>0</v>
      </c>
      <c r="J59" s="28">
        <v>0</v>
      </c>
      <c r="K59" s="28">
        <v>0</v>
      </c>
      <c r="L59" s="28">
        <v>0</v>
      </c>
      <c r="M59" s="28">
        <v>19428399</v>
      </c>
    </row>
    <row r="60" spans="1:13">
      <c r="A60" s="3"/>
      <c r="B60" s="4"/>
      <c r="C60" s="4"/>
      <c r="D60" s="4"/>
      <c r="E60" s="4" t="s">
        <v>48</v>
      </c>
      <c r="F60" s="22" t="s">
        <v>117</v>
      </c>
      <c r="G60" s="5">
        <f t="shared" si="1"/>
        <v>155430113</v>
      </c>
      <c r="H60" s="3">
        <v>82175868</v>
      </c>
      <c r="I60" s="28">
        <v>0</v>
      </c>
      <c r="J60" s="28">
        <v>0</v>
      </c>
      <c r="K60" s="28">
        <v>4894823</v>
      </c>
      <c r="L60" s="28">
        <v>0</v>
      </c>
      <c r="M60" s="28">
        <v>68359422</v>
      </c>
    </row>
    <row r="61" spans="1:13">
      <c r="A61" s="3"/>
      <c r="B61" s="4"/>
      <c r="C61" s="4"/>
      <c r="D61" s="4"/>
      <c r="E61" s="4" t="s">
        <v>49</v>
      </c>
      <c r="F61" s="22" t="s">
        <v>117</v>
      </c>
      <c r="G61" s="5">
        <f t="shared" si="1"/>
        <v>15906533</v>
      </c>
      <c r="H61" s="3">
        <v>13081771</v>
      </c>
      <c r="I61" s="28">
        <v>0</v>
      </c>
      <c r="J61" s="28">
        <v>0</v>
      </c>
      <c r="K61" s="28">
        <v>2824762</v>
      </c>
      <c r="L61" s="28">
        <v>0</v>
      </c>
      <c r="M61" s="28">
        <v>0</v>
      </c>
    </row>
    <row r="62" spans="1:13">
      <c r="A62" s="3"/>
      <c r="B62" s="4"/>
      <c r="C62" s="4"/>
      <c r="D62" s="4"/>
      <c r="E62" s="4" t="s">
        <v>50</v>
      </c>
      <c r="F62" s="22" t="s">
        <v>117</v>
      </c>
      <c r="G62" s="5">
        <f t="shared" si="1"/>
        <v>1</v>
      </c>
      <c r="H62" s="3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</row>
    <row r="63" spans="1:13">
      <c r="A63" s="3"/>
      <c r="B63" s="4"/>
      <c r="C63" s="4"/>
      <c r="D63" s="4"/>
      <c r="E63" s="4" t="s">
        <v>44</v>
      </c>
      <c r="F63" s="22" t="s">
        <v>117</v>
      </c>
      <c r="G63" s="5">
        <f t="shared" si="1"/>
        <v>0</v>
      </c>
      <c r="H63" s="3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</row>
    <row r="64" spans="1:13">
      <c r="A64" s="3"/>
      <c r="B64" s="4"/>
      <c r="C64" s="4"/>
      <c r="D64" s="4" t="s">
        <v>164</v>
      </c>
      <c r="E64" s="4"/>
      <c r="F64" s="44"/>
      <c r="G64" s="5">
        <f t="shared" si="1"/>
        <v>0</v>
      </c>
      <c r="H64" s="3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</row>
    <row r="65" spans="1:13">
      <c r="A65" s="77" t="s">
        <v>110</v>
      </c>
      <c r="B65" s="78"/>
      <c r="C65" s="78"/>
      <c r="D65" s="78"/>
      <c r="E65" s="78"/>
      <c r="F65" s="20"/>
      <c r="G65" s="18">
        <f t="shared" si="1"/>
        <v>3650045043</v>
      </c>
      <c r="H65" s="19">
        <f>H54+H55+H56+H64</f>
        <v>1663219228</v>
      </c>
      <c r="I65" s="45">
        <f t="shared" ref="I65:M65" si="9">I54+I55+I56+I64</f>
        <v>277199765</v>
      </c>
      <c r="J65" s="32">
        <f t="shared" si="9"/>
        <v>592274350</v>
      </c>
      <c r="K65" s="32">
        <f t="shared" si="9"/>
        <v>372617011</v>
      </c>
      <c r="L65" s="46">
        <f t="shared" si="9"/>
        <v>0</v>
      </c>
      <c r="M65" s="32">
        <f t="shared" si="9"/>
        <v>744734689</v>
      </c>
    </row>
    <row r="66" spans="1:13">
      <c r="A66" s="3"/>
      <c r="B66" s="4"/>
      <c r="C66" s="4" t="s">
        <v>51</v>
      </c>
      <c r="D66" s="4"/>
      <c r="E66" s="4"/>
      <c r="F66" s="4"/>
      <c r="G66" s="5"/>
      <c r="H66" s="3"/>
      <c r="I66" s="28"/>
      <c r="J66" s="28"/>
      <c r="K66" s="28"/>
      <c r="L66" s="28"/>
      <c r="M66" s="28"/>
    </row>
    <row r="67" spans="1:13">
      <c r="A67" s="3"/>
      <c r="B67" s="4"/>
      <c r="C67" s="4"/>
      <c r="D67" s="4" t="s">
        <v>42</v>
      </c>
      <c r="E67" s="4"/>
      <c r="F67" s="22" t="s">
        <v>118</v>
      </c>
      <c r="G67" s="5">
        <f t="shared" si="1"/>
        <v>0</v>
      </c>
      <c r="H67" s="3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</row>
    <row r="68" spans="1:13">
      <c r="A68" s="3"/>
      <c r="B68" s="4"/>
      <c r="C68" s="4"/>
      <c r="D68" s="4" t="s">
        <v>43</v>
      </c>
      <c r="E68" s="4"/>
      <c r="F68" s="22" t="s">
        <v>120</v>
      </c>
      <c r="G68" s="5">
        <f t="shared" si="1"/>
        <v>21732127</v>
      </c>
      <c r="H68" s="3">
        <v>1648402</v>
      </c>
      <c r="I68" s="28">
        <v>6907222</v>
      </c>
      <c r="J68" s="28">
        <v>12372124</v>
      </c>
      <c r="K68" s="28">
        <v>0</v>
      </c>
      <c r="L68" s="28">
        <v>804379</v>
      </c>
      <c r="M68" s="28">
        <v>0</v>
      </c>
    </row>
    <row r="69" spans="1:13">
      <c r="A69" s="3"/>
      <c r="B69" s="4"/>
      <c r="C69" s="4"/>
      <c r="D69" s="4" t="s">
        <v>52</v>
      </c>
      <c r="E69" s="4"/>
      <c r="F69" s="22" t="s">
        <v>119</v>
      </c>
      <c r="G69" s="5">
        <f t="shared" si="1"/>
        <v>16841040</v>
      </c>
      <c r="H69" s="3">
        <v>0</v>
      </c>
      <c r="I69" s="28">
        <v>10404146</v>
      </c>
      <c r="J69" s="28">
        <v>1420727</v>
      </c>
      <c r="K69" s="28">
        <v>0</v>
      </c>
      <c r="L69" s="28">
        <v>0</v>
      </c>
      <c r="M69" s="28">
        <v>5016167</v>
      </c>
    </row>
    <row r="70" spans="1:13">
      <c r="A70" s="3"/>
      <c r="B70" s="4"/>
      <c r="C70" s="4"/>
      <c r="D70" s="4" t="s">
        <v>53</v>
      </c>
      <c r="E70" s="4"/>
      <c r="F70" s="22"/>
      <c r="G70" s="5">
        <f t="shared" si="1"/>
        <v>6851744</v>
      </c>
      <c r="H70" s="3">
        <v>0</v>
      </c>
      <c r="I70" s="28">
        <v>3971567</v>
      </c>
      <c r="J70" s="28">
        <v>2880172</v>
      </c>
      <c r="K70" s="28">
        <v>5</v>
      </c>
      <c r="L70" s="28">
        <v>0</v>
      </c>
      <c r="M70" s="28">
        <v>0</v>
      </c>
    </row>
    <row r="71" spans="1:13">
      <c r="A71" s="3"/>
      <c r="B71" s="4"/>
      <c r="C71" s="4"/>
      <c r="D71" s="4" t="s">
        <v>57</v>
      </c>
      <c r="E71" s="4"/>
      <c r="F71" s="22"/>
      <c r="G71" s="5">
        <f t="shared" si="1"/>
        <v>0</v>
      </c>
      <c r="H71" s="3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</row>
    <row r="72" spans="1:13">
      <c r="A72" s="3"/>
      <c r="B72" s="4"/>
      <c r="C72" s="4"/>
      <c r="D72" s="4" t="s">
        <v>54</v>
      </c>
      <c r="E72" s="4"/>
      <c r="F72" s="4"/>
      <c r="G72" s="5">
        <f t="shared" si="1"/>
        <v>8378622</v>
      </c>
      <c r="H72" s="3">
        <v>2959443</v>
      </c>
      <c r="I72" s="28">
        <v>119472</v>
      </c>
      <c r="J72" s="28">
        <v>8</v>
      </c>
      <c r="K72" s="28">
        <v>0</v>
      </c>
      <c r="L72" s="28">
        <v>2102395</v>
      </c>
      <c r="M72" s="28">
        <v>3197304</v>
      </c>
    </row>
    <row r="73" spans="1:13">
      <c r="A73" s="3"/>
      <c r="B73" s="4"/>
      <c r="C73" s="4"/>
      <c r="D73" s="4" t="s">
        <v>55</v>
      </c>
      <c r="E73" s="4"/>
      <c r="F73" s="4"/>
      <c r="G73" s="5">
        <f t="shared" si="1"/>
        <v>15058245</v>
      </c>
      <c r="H73" s="3">
        <v>4939865</v>
      </c>
      <c r="I73" s="28">
        <v>3230749</v>
      </c>
      <c r="J73" s="28">
        <v>5811880</v>
      </c>
      <c r="K73" s="28">
        <v>13</v>
      </c>
      <c r="L73" s="28">
        <v>2</v>
      </c>
      <c r="M73" s="28">
        <v>1075736</v>
      </c>
    </row>
    <row r="74" spans="1:13">
      <c r="A74" s="3"/>
      <c r="B74" s="4"/>
      <c r="C74" s="4"/>
      <c r="D74" s="4" t="s">
        <v>56</v>
      </c>
      <c r="E74" s="4"/>
      <c r="F74" s="4"/>
      <c r="G74" s="5">
        <f t="shared" si="1"/>
        <v>0</v>
      </c>
      <c r="H74" s="3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</row>
    <row r="75" spans="1:13">
      <c r="A75" s="3"/>
      <c r="B75" s="4"/>
      <c r="C75" s="4"/>
      <c r="D75" s="4" t="s">
        <v>58</v>
      </c>
      <c r="E75" s="4"/>
      <c r="F75" s="4"/>
      <c r="G75" s="5">
        <f t="shared" ref="G75:G140" si="10">SUM(H75:M75)</f>
        <v>3465134</v>
      </c>
      <c r="H75" s="3">
        <v>0</v>
      </c>
      <c r="I75" s="28">
        <v>3465134</v>
      </c>
      <c r="J75" s="28">
        <v>0</v>
      </c>
      <c r="K75" s="28">
        <v>0</v>
      </c>
      <c r="L75" s="28">
        <v>0</v>
      </c>
      <c r="M75" s="28">
        <v>0</v>
      </c>
    </row>
    <row r="76" spans="1:13">
      <c r="A76" s="3"/>
      <c r="B76" s="4"/>
      <c r="C76" s="4"/>
      <c r="D76" s="4" t="s">
        <v>59</v>
      </c>
      <c r="E76" s="4"/>
      <c r="F76" s="4"/>
      <c r="G76" s="5">
        <f t="shared" si="10"/>
        <v>1069250</v>
      </c>
      <c r="H76" s="3">
        <v>743400</v>
      </c>
      <c r="I76" s="28">
        <v>0</v>
      </c>
      <c r="J76" s="28">
        <v>0</v>
      </c>
      <c r="K76" s="28">
        <v>0</v>
      </c>
      <c r="L76" s="28">
        <v>176400</v>
      </c>
      <c r="M76" s="28">
        <v>149450</v>
      </c>
    </row>
    <row r="77" spans="1:13">
      <c r="A77" s="3"/>
      <c r="B77" s="4"/>
      <c r="C77" s="4"/>
      <c r="D77" s="4" t="s">
        <v>158</v>
      </c>
      <c r="E77" s="4"/>
      <c r="F77" s="4"/>
      <c r="G77" s="5">
        <f t="shared" si="10"/>
        <v>0</v>
      </c>
      <c r="H77" s="3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</row>
    <row r="78" spans="1:13">
      <c r="A78" s="3"/>
      <c r="B78" s="4"/>
      <c r="C78" s="4"/>
      <c r="D78" s="4" t="s">
        <v>165</v>
      </c>
      <c r="E78" s="4"/>
      <c r="F78" s="4"/>
      <c r="G78" s="5">
        <f t="shared" si="10"/>
        <v>0</v>
      </c>
      <c r="H78" s="3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</row>
    <row r="79" spans="1:13">
      <c r="A79" s="3"/>
      <c r="B79" s="4"/>
      <c r="C79" s="4"/>
      <c r="D79" s="4" t="s">
        <v>60</v>
      </c>
      <c r="E79" s="4"/>
      <c r="F79" s="4"/>
      <c r="G79" s="5">
        <f t="shared" si="10"/>
        <v>0</v>
      </c>
      <c r="H79" s="3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</row>
    <row r="80" spans="1:13">
      <c r="A80" s="3"/>
      <c r="B80" s="4"/>
      <c r="C80" s="4"/>
      <c r="D80" s="4" t="s">
        <v>61</v>
      </c>
      <c r="E80" s="4"/>
      <c r="F80" s="22" t="s">
        <v>121</v>
      </c>
      <c r="G80" s="5">
        <f t="shared" si="10"/>
        <v>106765365</v>
      </c>
      <c r="H80" s="3">
        <v>53945195</v>
      </c>
      <c r="I80" s="28">
        <v>13845290</v>
      </c>
      <c r="J80" s="28">
        <v>25410765</v>
      </c>
      <c r="K80" s="28">
        <v>4004670</v>
      </c>
      <c r="L80" s="28">
        <v>2527680</v>
      </c>
      <c r="M80" s="28">
        <v>7031765</v>
      </c>
    </row>
    <row r="81" spans="1:13">
      <c r="A81" s="3"/>
      <c r="B81" s="4"/>
      <c r="C81" s="4"/>
      <c r="D81" s="4" t="s">
        <v>62</v>
      </c>
      <c r="E81" s="4"/>
      <c r="F81" s="4"/>
      <c r="G81" s="5">
        <f t="shared" si="10"/>
        <v>80345000</v>
      </c>
      <c r="H81" s="3">
        <v>37395000</v>
      </c>
      <c r="I81" s="28">
        <v>1500000</v>
      </c>
      <c r="J81" s="28">
        <v>38450000</v>
      </c>
      <c r="K81" s="28">
        <v>3000000</v>
      </c>
      <c r="L81" s="28">
        <v>0</v>
      </c>
      <c r="M81" s="28">
        <v>0</v>
      </c>
    </row>
    <row r="82" spans="1:13">
      <c r="A82" s="3"/>
      <c r="B82" s="4"/>
      <c r="C82" s="4"/>
      <c r="D82" s="4" t="s">
        <v>63</v>
      </c>
      <c r="E82" s="4"/>
      <c r="F82" s="4"/>
      <c r="G82" s="5">
        <f t="shared" si="10"/>
        <v>49900000</v>
      </c>
      <c r="H82" s="3">
        <v>10000000</v>
      </c>
      <c r="I82" s="28">
        <v>0</v>
      </c>
      <c r="J82" s="28">
        <v>39000000</v>
      </c>
      <c r="K82" s="28">
        <v>900000</v>
      </c>
      <c r="L82" s="28">
        <v>0</v>
      </c>
      <c r="M82" s="28">
        <v>0</v>
      </c>
    </row>
    <row r="83" spans="1:13">
      <c r="A83" s="3"/>
      <c r="B83" s="4"/>
      <c r="C83" s="4"/>
      <c r="D83" s="4" t="s">
        <v>64</v>
      </c>
      <c r="E83" s="4"/>
      <c r="F83" s="4"/>
      <c r="G83" s="5">
        <f t="shared" si="10"/>
        <v>39000000</v>
      </c>
      <c r="H83" s="3">
        <v>0</v>
      </c>
      <c r="I83" s="28">
        <v>8500000</v>
      </c>
      <c r="J83" s="28">
        <v>30000000</v>
      </c>
      <c r="K83" s="28">
        <v>500000</v>
      </c>
      <c r="L83" s="28">
        <v>0</v>
      </c>
      <c r="M83" s="28">
        <v>0</v>
      </c>
    </row>
    <row r="84" spans="1:13">
      <c r="A84" s="3"/>
      <c r="B84" s="4"/>
      <c r="C84" s="4"/>
      <c r="D84" s="4" t="s">
        <v>65</v>
      </c>
      <c r="E84" s="4"/>
      <c r="F84" s="4"/>
      <c r="G84" s="5">
        <f t="shared" si="10"/>
        <v>811922000</v>
      </c>
      <c r="H84" s="3">
        <v>417000000</v>
      </c>
      <c r="I84" s="28">
        <v>168008000</v>
      </c>
      <c r="J84" s="28">
        <v>210964000</v>
      </c>
      <c r="K84" s="28">
        <v>1350000</v>
      </c>
      <c r="L84" s="28">
        <v>0</v>
      </c>
      <c r="M84" s="28">
        <v>14600000</v>
      </c>
    </row>
    <row r="85" spans="1:13">
      <c r="A85" s="3"/>
      <c r="B85" s="4"/>
      <c r="C85" s="4"/>
      <c r="D85" s="4" t="s">
        <v>66</v>
      </c>
      <c r="E85" s="4"/>
      <c r="F85" s="4"/>
      <c r="G85" s="5">
        <f t="shared" si="10"/>
        <v>0</v>
      </c>
      <c r="H85" s="3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</row>
    <row r="86" spans="1:13">
      <c r="A86" s="3"/>
      <c r="B86" s="4"/>
      <c r="C86" s="4"/>
      <c r="D86" s="4" t="s">
        <v>51</v>
      </c>
      <c r="E86" s="4"/>
      <c r="F86" s="4"/>
      <c r="G86" s="5">
        <f t="shared" si="10"/>
        <v>294663</v>
      </c>
      <c r="H86" s="3">
        <v>204359</v>
      </c>
      <c r="I86" s="28">
        <v>90304</v>
      </c>
      <c r="J86" s="28">
        <v>0</v>
      </c>
      <c r="K86" s="28">
        <v>0</v>
      </c>
      <c r="L86" s="28">
        <v>0</v>
      </c>
      <c r="M86" s="28">
        <v>0</v>
      </c>
    </row>
    <row r="87" spans="1:13">
      <c r="A87" s="77" t="s">
        <v>111</v>
      </c>
      <c r="B87" s="78"/>
      <c r="C87" s="78"/>
      <c r="D87" s="78"/>
      <c r="E87" s="78"/>
      <c r="F87" s="78"/>
      <c r="G87" s="18">
        <f t="shared" si="10"/>
        <v>1161623190</v>
      </c>
      <c r="H87" s="19">
        <f>SUM(H67:H86)</f>
        <v>528835664</v>
      </c>
      <c r="I87" s="32">
        <f t="shared" ref="I87:M87" si="11">SUM(I67:I86)</f>
        <v>220041884</v>
      </c>
      <c r="J87" s="32">
        <f t="shared" si="11"/>
        <v>366309676</v>
      </c>
      <c r="K87" s="32">
        <f t="shared" si="11"/>
        <v>9754688</v>
      </c>
      <c r="L87" s="32">
        <f t="shared" si="11"/>
        <v>5610856</v>
      </c>
      <c r="M87" s="32">
        <f t="shared" si="11"/>
        <v>31070422</v>
      </c>
    </row>
    <row r="88" spans="1:13">
      <c r="A88" s="79" t="s">
        <v>109</v>
      </c>
      <c r="B88" s="80"/>
      <c r="C88" s="80"/>
      <c r="D88" s="80"/>
      <c r="E88" s="80"/>
      <c r="F88" s="80"/>
      <c r="G88" s="18">
        <f t="shared" si="10"/>
        <v>4811668233</v>
      </c>
      <c r="H88" s="19">
        <f>H65+H87</f>
        <v>2192054892</v>
      </c>
      <c r="I88" s="32">
        <f t="shared" ref="I88:M88" si="12">I65+I87</f>
        <v>497241649</v>
      </c>
      <c r="J88" s="32">
        <f t="shared" si="12"/>
        <v>958584026</v>
      </c>
      <c r="K88" s="32">
        <f t="shared" si="12"/>
        <v>382371699</v>
      </c>
      <c r="L88" s="32">
        <f t="shared" si="12"/>
        <v>5610856</v>
      </c>
      <c r="M88" s="32">
        <f t="shared" si="12"/>
        <v>775805111</v>
      </c>
    </row>
    <row r="89" spans="1:13" ht="14.25" thickBot="1">
      <c r="A89" s="81" t="s">
        <v>115</v>
      </c>
      <c r="B89" s="82"/>
      <c r="C89" s="82"/>
      <c r="D89" s="82"/>
      <c r="E89" s="82"/>
      <c r="F89" s="82"/>
      <c r="G89" s="25">
        <f t="shared" si="10"/>
        <v>5579185984</v>
      </c>
      <c r="H89" s="19">
        <f>H51+H88</f>
        <v>2522713090</v>
      </c>
      <c r="I89" s="32">
        <f t="shared" ref="I89:M89" si="13">I51+I88</f>
        <v>707814040</v>
      </c>
      <c r="J89" s="32">
        <f t="shared" si="13"/>
        <v>1117747338</v>
      </c>
      <c r="K89" s="32">
        <f t="shared" si="13"/>
        <v>386737165</v>
      </c>
      <c r="L89" s="32">
        <f t="shared" si="13"/>
        <v>27571424</v>
      </c>
      <c r="M89" s="32">
        <f t="shared" si="13"/>
        <v>816602927</v>
      </c>
    </row>
    <row r="90" spans="1:13" ht="14.25" thickTop="1">
      <c r="A90" s="40" t="s">
        <v>67</v>
      </c>
      <c r="B90" s="41"/>
      <c r="C90" s="41"/>
      <c r="D90" s="41"/>
      <c r="E90" s="41"/>
      <c r="F90" s="41"/>
      <c r="G90" s="42"/>
      <c r="H90" s="3"/>
      <c r="I90" s="28"/>
      <c r="J90" s="28"/>
      <c r="K90" s="28"/>
      <c r="L90" s="28"/>
      <c r="M90" s="28"/>
    </row>
    <row r="91" spans="1:13">
      <c r="A91" s="3"/>
      <c r="B91" s="4" t="s">
        <v>68</v>
      </c>
      <c r="C91" s="4"/>
      <c r="D91" s="4"/>
      <c r="E91" s="4"/>
      <c r="F91" s="4"/>
      <c r="G91" s="5"/>
      <c r="H91" s="3"/>
      <c r="I91" s="28"/>
      <c r="J91" s="28"/>
      <c r="K91" s="28"/>
      <c r="L91" s="28"/>
      <c r="M91" s="28"/>
    </row>
    <row r="92" spans="1:13">
      <c r="A92" s="3"/>
      <c r="B92" s="4"/>
      <c r="C92" s="12" t="s">
        <v>69</v>
      </c>
      <c r="D92" s="12"/>
      <c r="E92" s="12"/>
      <c r="F92" s="12"/>
      <c r="G92" s="13">
        <f t="shared" si="10"/>
        <v>0</v>
      </c>
      <c r="H92" s="14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</row>
    <row r="93" spans="1:13">
      <c r="A93" s="3"/>
      <c r="B93" s="4"/>
      <c r="C93" s="12" t="s">
        <v>70</v>
      </c>
      <c r="D93" s="12"/>
      <c r="E93" s="12"/>
      <c r="F93" s="12"/>
      <c r="G93" s="13">
        <f t="shared" si="10"/>
        <v>86461967</v>
      </c>
      <c r="H93" s="14">
        <v>24180797</v>
      </c>
      <c r="I93" s="31">
        <v>12055607</v>
      </c>
      <c r="J93" s="31">
        <v>21480260</v>
      </c>
      <c r="K93" s="31">
        <v>1861373</v>
      </c>
      <c r="L93" s="31">
        <v>1038736</v>
      </c>
      <c r="M93" s="31">
        <v>25845194</v>
      </c>
    </row>
    <row r="94" spans="1:13">
      <c r="A94" s="3"/>
      <c r="B94" s="4"/>
      <c r="C94" s="12" t="s">
        <v>71</v>
      </c>
      <c r="D94" s="12"/>
      <c r="E94" s="12"/>
      <c r="F94" s="12"/>
      <c r="G94" s="13">
        <f t="shared" si="10"/>
        <v>0</v>
      </c>
      <c r="H94" s="14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</row>
    <row r="95" spans="1:13">
      <c r="A95" s="3"/>
      <c r="B95" s="4"/>
      <c r="C95" s="12" t="s">
        <v>72</v>
      </c>
      <c r="D95" s="12"/>
      <c r="E95" s="12"/>
      <c r="F95" s="12"/>
      <c r="G95" s="13">
        <f t="shared" si="10"/>
        <v>0</v>
      </c>
      <c r="H95" s="14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</row>
    <row r="96" spans="1:13">
      <c r="A96" s="3"/>
      <c r="B96" s="4"/>
      <c r="C96" s="4" t="s">
        <v>73</v>
      </c>
      <c r="D96" s="4"/>
      <c r="E96" s="4"/>
      <c r="F96" s="4"/>
      <c r="G96" s="5">
        <f t="shared" si="10"/>
        <v>4327490</v>
      </c>
      <c r="H96" s="3">
        <f>SUM(H97,H109)</f>
        <v>2408693</v>
      </c>
      <c r="I96" s="28">
        <f t="shared" ref="I96:M96" si="14">SUM(I97,I109)</f>
        <v>606242</v>
      </c>
      <c r="J96" s="28">
        <f t="shared" si="14"/>
        <v>794040</v>
      </c>
      <c r="K96" s="28">
        <f t="shared" si="14"/>
        <v>58010</v>
      </c>
      <c r="L96" s="28">
        <f t="shared" si="14"/>
        <v>99854</v>
      </c>
      <c r="M96" s="28">
        <f t="shared" si="14"/>
        <v>360651</v>
      </c>
    </row>
    <row r="97" spans="1:13">
      <c r="A97" s="3"/>
      <c r="B97" s="4"/>
      <c r="C97" s="4"/>
      <c r="D97" s="4" t="s">
        <v>74</v>
      </c>
      <c r="E97" s="4"/>
      <c r="F97" s="4"/>
      <c r="G97" s="5">
        <f t="shared" si="10"/>
        <v>4325330</v>
      </c>
      <c r="H97" s="3">
        <f>SUM(H98:H108)</f>
        <v>2406533</v>
      </c>
      <c r="I97" s="28">
        <f>SUM(I98:I108)</f>
        <v>606242</v>
      </c>
      <c r="J97" s="28">
        <f t="shared" ref="J97:M97" si="15">SUM(J98:J108)</f>
        <v>794040</v>
      </c>
      <c r="K97" s="28">
        <f t="shared" si="15"/>
        <v>58010</v>
      </c>
      <c r="L97" s="28">
        <f t="shared" si="15"/>
        <v>99854</v>
      </c>
      <c r="M97" s="28">
        <f t="shared" si="15"/>
        <v>360651</v>
      </c>
    </row>
    <row r="98" spans="1:13">
      <c r="A98" s="3"/>
      <c r="B98" s="4"/>
      <c r="C98" s="4"/>
      <c r="D98" s="4"/>
      <c r="E98" s="4" t="s">
        <v>75</v>
      </c>
      <c r="F98" s="4"/>
      <c r="G98" s="5">
        <f t="shared" si="10"/>
        <v>1062581</v>
      </c>
      <c r="H98" s="3">
        <v>511343</v>
      </c>
      <c r="I98" s="28">
        <v>201012</v>
      </c>
      <c r="J98" s="28">
        <v>184386</v>
      </c>
      <c r="K98" s="28">
        <v>17910</v>
      </c>
      <c r="L98" s="28">
        <v>23979</v>
      </c>
      <c r="M98" s="28">
        <v>123951</v>
      </c>
    </row>
    <row r="99" spans="1:13">
      <c r="A99" s="3"/>
      <c r="B99" s="4"/>
      <c r="C99" s="4"/>
      <c r="D99" s="4"/>
      <c r="E99" s="4" t="s">
        <v>76</v>
      </c>
      <c r="F99" s="4"/>
      <c r="G99" s="5">
        <f t="shared" si="10"/>
        <v>2107000</v>
      </c>
      <c r="H99" s="3">
        <v>1059800</v>
      </c>
      <c r="I99" s="28">
        <v>289200</v>
      </c>
      <c r="J99" s="28">
        <v>428500</v>
      </c>
      <c r="K99" s="28">
        <v>40100</v>
      </c>
      <c r="L99" s="28">
        <v>52700</v>
      </c>
      <c r="M99" s="28">
        <v>236700</v>
      </c>
    </row>
    <row r="100" spans="1:13">
      <c r="A100" s="3"/>
      <c r="B100" s="4"/>
      <c r="C100" s="4"/>
      <c r="D100" s="4"/>
      <c r="E100" s="4" t="s">
        <v>77</v>
      </c>
      <c r="F100" s="4"/>
      <c r="G100" s="5">
        <f t="shared" si="10"/>
        <v>405958</v>
      </c>
      <c r="H100" s="3">
        <v>292266</v>
      </c>
      <c r="I100" s="28">
        <v>41592</v>
      </c>
      <c r="J100" s="28">
        <v>64004</v>
      </c>
      <c r="K100" s="28">
        <v>0</v>
      </c>
      <c r="L100" s="28">
        <v>8096</v>
      </c>
      <c r="M100" s="28">
        <v>0</v>
      </c>
    </row>
    <row r="101" spans="1:13">
      <c r="A101" s="3"/>
      <c r="B101" s="4"/>
      <c r="C101" s="4"/>
      <c r="D101" s="4"/>
      <c r="E101" s="4" t="s">
        <v>78</v>
      </c>
      <c r="F101" s="4"/>
      <c r="G101" s="5">
        <f t="shared" si="10"/>
        <v>29842</v>
      </c>
      <c r="H101" s="3">
        <v>19591</v>
      </c>
      <c r="I101" s="28">
        <v>2632</v>
      </c>
      <c r="J101" s="28">
        <v>6639</v>
      </c>
      <c r="K101" s="28">
        <v>0</v>
      </c>
      <c r="L101" s="28">
        <v>980</v>
      </c>
      <c r="M101" s="28">
        <v>0</v>
      </c>
    </row>
    <row r="102" spans="1:13">
      <c r="A102" s="3"/>
      <c r="B102" s="4"/>
      <c r="C102" s="4"/>
      <c r="D102" s="4"/>
      <c r="E102" s="4" t="s">
        <v>79</v>
      </c>
      <c r="F102" s="4"/>
      <c r="G102" s="5">
        <f t="shared" si="10"/>
        <v>715797</v>
      </c>
      <c r="H102" s="3">
        <v>519501</v>
      </c>
      <c r="I102" s="28">
        <v>71806</v>
      </c>
      <c r="J102" s="28">
        <v>110511</v>
      </c>
      <c r="K102" s="28">
        <v>0</v>
      </c>
      <c r="L102" s="28">
        <v>13979</v>
      </c>
      <c r="M102" s="28">
        <v>0</v>
      </c>
    </row>
    <row r="103" spans="1:13">
      <c r="A103" s="3"/>
      <c r="B103" s="4"/>
      <c r="C103" s="4"/>
      <c r="D103" s="4"/>
      <c r="E103" s="4" t="s">
        <v>80</v>
      </c>
      <c r="F103" s="4"/>
      <c r="G103" s="5">
        <f t="shared" si="10"/>
        <v>4152</v>
      </c>
      <c r="H103" s="3">
        <v>4032</v>
      </c>
      <c r="I103" s="28">
        <v>0</v>
      </c>
      <c r="J103" s="28">
        <v>0</v>
      </c>
      <c r="K103" s="28">
        <v>0</v>
      </c>
      <c r="L103" s="28">
        <v>120</v>
      </c>
      <c r="M103" s="28">
        <v>0</v>
      </c>
    </row>
    <row r="104" spans="1:13">
      <c r="A104" s="3"/>
      <c r="B104" s="4"/>
      <c r="C104" s="4"/>
      <c r="D104" s="4"/>
      <c r="E104" s="4" t="s">
        <v>81</v>
      </c>
      <c r="F104" s="4"/>
      <c r="G104" s="5">
        <f t="shared" si="10"/>
        <v>0</v>
      </c>
      <c r="H104" s="3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</row>
    <row r="105" spans="1:13">
      <c r="A105" s="3"/>
      <c r="B105" s="4"/>
      <c r="C105" s="4"/>
      <c r="D105" s="4"/>
      <c r="E105" s="4" t="s">
        <v>82</v>
      </c>
      <c r="F105" s="4"/>
      <c r="G105" s="5">
        <f t="shared" si="10"/>
        <v>0</v>
      </c>
      <c r="H105" s="3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</row>
    <row r="106" spans="1:13">
      <c r="A106" s="3"/>
      <c r="B106" s="4"/>
      <c r="C106" s="4"/>
      <c r="D106" s="4"/>
      <c r="E106" s="4" t="s">
        <v>83</v>
      </c>
      <c r="F106" s="4"/>
      <c r="G106" s="5">
        <f t="shared" si="10"/>
        <v>0</v>
      </c>
      <c r="H106" s="3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</row>
    <row r="107" spans="1:13">
      <c r="A107" s="3"/>
      <c r="B107" s="4"/>
      <c r="C107" s="4"/>
      <c r="D107" s="4"/>
      <c r="E107" s="4" t="s">
        <v>166</v>
      </c>
      <c r="F107" s="4"/>
      <c r="G107" s="5">
        <f t="shared" si="10"/>
        <v>0</v>
      </c>
      <c r="H107" s="3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</row>
    <row r="108" spans="1:13">
      <c r="A108" s="3"/>
      <c r="B108" s="4"/>
      <c r="C108" s="4"/>
      <c r="D108" s="4"/>
      <c r="E108" s="4" t="s">
        <v>167</v>
      </c>
      <c r="F108" s="4"/>
      <c r="G108" s="5">
        <f t="shared" si="10"/>
        <v>0</v>
      </c>
      <c r="H108" s="3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</row>
    <row r="109" spans="1:13">
      <c r="A109" s="3"/>
      <c r="B109" s="4"/>
      <c r="C109" s="4"/>
      <c r="D109" s="4" t="s">
        <v>83</v>
      </c>
      <c r="E109" s="4"/>
      <c r="F109" s="4"/>
      <c r="G109" s="5">
        <f t="shared" si="10"/>
        <v>2160</v>
      </c>
      <c r="H109" s="3">
        <f>SUM(H110:H111)</f>
        <v>2160</v>
      </c>
      <c r="I109" s="28">
        <f t="shared" ref="I109:M109" si="16">SUM(I110:I111)</f>
        <v>0</v>
      </c>
      <c r="J109" s="28">
        <f t="shared" si="16"/>
        <v>0</v>
      </c>
      <c r="K109" s="28">
        <f t="shared" si="16"/>
        <v>0</v>
      </c>
      <c r="L109" s="28">
        <f t="shared" si="16"/>
        <v>0</v>
      </c>
      <c r="M109" s="28">
        <f t="shared" si="16"/>
        <v>0</v>
      </c>
    </row>
    <row r="110" spans="1:13">
      <c r="A110" s="3"/>
      <c r="B110" s="4"/>
      <c r="C110" s="4"/>
      <c r="D110" s="4"/>
      <c r="E110" s="4" t="s">
        <v>84</v>
      </c>
      <c r="F110" s="4"/>
      <c r="G110" s="5">
        <f t="shared" si="10"/>
        <v>2160</v>
      </c>
      <c r="H110" s="3">
        <v>2160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</row>
    <row r="111" spans="1:13">
      <c r="A111" s="3"/>
      <c r="B111" s="4"/>
      <c r="C111" s="4"/>
      <c r="D111" s="4"/>
      <c r="E111" s="4" t="s">
        <v>83</v>
      </c>
      <c r="F111" s="4"/>
      <c r="G111" s="5">
        <f t="shared" si="10"/>
        <v>0</v>
      </c>
      <c r="H111" s="3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</row>
    <row r="112" spans="1:13">
      <c r="A112" s="3"/>
      <c r="B112" s="4"/>
      <c r="C112" s="12" t="s">
        <v>85</v>
      </c>
      <c r="D112" s="12"/>
      <c r="E112" s="12"/>
      <c r="F112" s="12"/>
      <c r="G112" s="13">
        <f t="shared" si="10"/>
        <v>0</v>
      </c>
      <c r="H112" s="14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</row>
    <row r="113" spans="1:13">
      <c r="A113" s="3"/>
      <c r="B113" s="4"/>
      <c r="C113" s="12" t="s">
        <v>86</v>
      </c>
      <c r="D113" s="12"/>
      <c r="E113" s="12"/>
      <c r="F113" s="12"/>
      <c r="G113" s="13">
        <f t="shared" si="10"/>
        <v>0</v>
      </c>
      <c r="H113" s="14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</row>
    <row r="114" spans="1:13">
      <c r="A114" s="3"/>
      <c r="B114" s="4"/>
      <c r="C114" s="12" t="s">
        <v>87</v>
      </c>
      <c r="D114" s="12"/>
      <c r="E114" s="12"/>
      <c r="F114" s="12"/>
      <c r="G114" s="13">
        <f t="shared" si="10"/>
        <v>6733</v>
      </c>
      <c r="H114" s="14">
        <v>0</v>
      </c>
      <c r="I114" s="31">
        <v>6733</v>
      </c>
      <c r="J114" s="31">
        <v>0</v>
      </c>
      <c r="K114" s="31">
        <v>0</v>
      </c>
      <c r="L114" s="31">
        <v>0</v>
      </c>
      <c r="M114" s="31">
        <v>0</v>
      </c>
    </row>
    <row r="115" spans="1:13">
      <c r="A115" s="3"/>
      <c r="B115" s="4"/>
      <c r="C115" s="12" t="s">
        <v>88</v>
      </c>
      <c r="D115" s="12"/>
      <c r="E115" s="12"/>
      <c r="F115" s="12"/>
      <c r="G115" s="13">
        <f t="shared" si="10"/>
        <v>49506140</v>
      </c>
      <c r="H115" s="14">
        <v>23740000</v>
      </c>
      <c r="I115" s="31">
        <v>6600000</v>
      </c>
      <c r="J115" s="31">
        <v>11180000</v>
      </c>
      <c r="K115" s="31">
        <v>1560000</v>
      </c>
      <c r="L115" s="31">
        <v>499000</v>
      </c>
      <c r="M115" s="31">
        <v>5927140</v>
      </c>
    </row>
    <row r="116" spans="1:13">
      <c r="A116" s="3"/>
      <c r="B116" s="4"/>
      <c r="C116" s="12" t="s">
        <v>89</v>
      </c>
      <c r="D116" s="12"/>
      <c r="E116" s="12"/>
      <c r="F116" s="12"/>
      <c r="G116" s="13">
        <f t="shared" si="10"/>
        <v>0</v>
      </c>
      <c r="H116" s="14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</row>
    <row r="117" spans="1:13">
      <c r="A117" s="3"/>
      <c r="B117" s="4"/>
      <c r="C117" s="12" t="s">
        <v>90</v>
      </c>
      <c r="D117" s="12"/>
      <c r="E117" s="12"/>
      <c r="F117" s="12"/>
      <c r="G117" s="13">
        <f t="shared" si="10"/>
        <v>0</v>
      </c>
      <c r="H117" s="14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</row>
    <row r="118" spans="1:13">
      <c r="A118" s="3"/>
      <c r="B118" s="4"/>
      <c r="C118" s="4" t="s">
        <v>91</v>
      </c>
      <c r="D118" s="4"/>
      <c r="E118" s="4"/>
      <c r="F118" s="4"/>
      <c r="G118" s="5">
        <f t="shared" si="10"/>
        <v>0</v>
      </c>
      <c r="H118" s="3">
        <f>SUM(H119)</f>
        <v>0</v>
      </c>
      <c r="I118" s="28">
        <f t="shared" ref="I118:M118" si="17">SUM(I119)</f>
        <v>0</v>
      </c>
      <c r="J118" s="28">
        <f t="shared" si="17"/>
        <v>0</v>
      </c>
      <c r="K118" s="28">
        <f t="shared" si="17"/>
        <v>0</v>
      </c>
      <c r="L118" s="28">
        <f t="shared" si="17"/>
        <v>0</v>
      </c>
      <c r="M118" s="28">
        <f t="shared" si="17"/>
        <v>0</v>
      </c>
    </row>
    <row r="119" spans="1:13">
      <c r="A119" s="3"/>
      <c r="B119" s="4"/>
      <c r="C119" s="4"/>
      <c r="D119" s="4" t="s">
        <v>92</v>
      </c>
      <c r="E119" s="4"/>
      <c r="F119" s="4"/>
      <c r="G119" s="5">
        <f t="shared" si="10"/>
        <v>0</v>
      </c>
      <c r="H119" s="3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</row>
    <row r="120" spans="1:13">
      <c r="A120" s="3"/>
      <c r="B120" s="4"/>
      <c r="C120" s="15" t="s">
        <v>93</v>
      </c>
      <c r="D120" s="15"/>
      <c r="E120" s="15"/>
      <c r="F120" s="15"/>
      <c r="G120" s="7">
        <f t="shared" si="10"/>
        <v>0</v>
      </c>
      <c r="H120" s="2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</row>
    <row r="121" spans="1:13">
      <c r="A121" s="77" t="s">
        <v>112</v>
      </c>
      <c r="B121" s="78"/>
      <c r="C121" s="78"/>
      <c r="D121" s="78"/>
      <c r="E121" s="78"/>
      <c r="F121" s="78"/>
      <c r="G121" s="18">
        <f t="shared" si="10"/>
        <v>140302330</v>
      </c>
      <c r="H121" s="19">
        <f>SUM(H92:H96,H112:H118,H120)</f>
        <v>50329490</v>
      </c>
      <c r="I121" s="32">
        <f t="shared" ref="I121:M121" si="18">SUM(I92:I96,I112:I118,I120)</f>
        <v>19268582</v>
      </c>
      <c r="J121" s="32">
        <f t="shared" si="18"/>
        <v>33454300</v>
      </c>
      <c r="K121" s="32">
        <f t="shared" si="18"/>
        <v>3479383</v>
      </c>
      <c r="L121" s="32">
        <f t="shared" si="18"/>
        <v>1637590</v>
      </c>
      <c r="M121" s="32">
        <f t="shared" si="18"/>
        <v>32132985</v>
      </c>
    </row>
    <row r="122" spans="1:13">
      <c r="A122" s="3"/>
      <c r="B122" s="4" t="s">
        <v>94</v>
      </c>
      <c r="C122" s="4"/>
      <c r="D122" s="4"/>
      <c r="E122" s="4"/>
      <c r="F122" s="4"/>
      <c r="G122" s="5"/>
      <c r="H122" s="3"/>
      <c r="I122" s="28"/>
      <c r="J122" s="28"/>
      <c r="K122" s="28"/>
      <c r="L122" s="28"/>
      <c r="M122" s="28"/>
    </row>
    <row r="123" spans="1:13">
      <c r="A123" s="3"/>
      <c r="B123" s="4"/>
      <c r="C123" s="6" t="s">
        <v>95</v>
      </c>
      <c r="D123" s="6"/>
      <c r="E123" s="6"/>
      <c r="F123" s="6"/>
      <c r="G123" s="7">
        <f t="shared" si="10"/>
        <v>1056430000</v>
      </c>
      <c r="H123" s="8">
        <f>SUM(H124)</f>
        <v>707410000</v>
      </c>
      <c r="I123" s="29">
        <f t="shared" ref="I123:M123" si="19">SUM(I124)</f>
        <v>0</v>
      </c>
      <c r="J123" s="29">
        <f t="shared" si="19"/>
        <v>0</v>
      </c>
      <c r="K123" s="29">
        <f t="shared" si="19"/>
        <v>0</v>
      </c>
      <c r="L123" s="29">
        <f t="shared" si="19"/>
        <v>0</v>
      </c>
      <c r="M123" s="29">
        <f t="shared" si="19"/>
        <v>349020000</v>
      </c>
    </row>
    <row r="124" spans="1:13">
      <c r="A124" s="3"/>
      <c r="B124" s="4"/>
      <c r="C124" s="4"/>
      <c r="D124" s="4" t="s">
        <v>96</v>
      </c>
      <c r="E124" s="4"/>
      <c r="F124" s="4"/>
      <c r="G124" s="5">
        <f t="shared" si="10"/>
        <v>1056430000</v>
      </c>
      <c r="H124" s="3">
        <f>SUM(H125:H126)</f>
        <v>707410000</v>
      </c>
      <c r="I124" s="28">
        <v>0</v>
      </c>
      <c r="J124" s="28">
        <v>0</v>
      </c>
      <c r="K124" s="28">
        <v>0</v>
      </c>
      <c r="L124" s="28">
        <v>0</v>
      </c>
      <c r="M124" s="28">
        <v>349020000</v>
      </c>
    </row>
    <row r="125" spans="1:13">
      <c r="A125" s="3"/>
      <c r="B125" s="4"/>
      <c r="C125" s="4"/>
      <c r="D125" s="4"/>
      <c r="E125" s="4" t="s">
        <v>97</v>
      </c>
      <c r="F125" s="4"/>
      <c r="G125" s="5">
        <f t="shared" si="10"/>
        <v>1056430000</v>
      </c>
      <c r="H125" s="3">
        <v>707410000</v>
      </c>
      <c r="I125" s="28">
        <v>0</v>
      </c>
      <c r="J125" s="28">
        <v>0</v>
      </c>
      <c r="K125" s="28">
        <v>0</v>
      </c>
      <c r="L125" s="28">
        <v>0</v>
      </c>
      <c r="M125" s="28">
        <v>349020000</v>
      </c>
    </row>
    <row r="126" spans="1:13">
      <c r="A126" s="3"/>
      <c r="B126" s="4"/>
      <c r="C126" s="9"/>
      <c r="D126" s="9"/>
      <c r="E126" s="9" t="s">
        <v>98</v>
      </c>
      <c r="F126" s="9"/>
      <c r="G126" s="10">
        <f t="shared" si="10"/>
        <v>0</v>
      </c>
      <c r="H126" s="11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</row>
    <row r="127" spans="1:13">
      <c r="A127" s="3"/>
      <c r="B127" s="4"/>
      <c r="C127" s="4" t="s">
        <v>99</v>
      </c>
      <c r="D127" s="4"/>
      <c r="E127" s="4"/>
      <c r="F127" s="4"/>
      <c r="G127" s="5">
        <f t="shared" si="10"/>
        <v>0</v>
      </c>
      <c r="H127" s="3">
        <v>0</v>
      </c>
      <c r="I127" s="28"/>
      <c r="J127" s="28"/>
      <c r="K127" s="28">
        <v>0</v>
      </c>
      <c r="L127" s="28">
        <v>0</v>
      </c>
      <c r="M127" s="28">
        <v>0</v>
      </c>
    </row>
    <row r="128" spans="1:13">
      <c r="A128" s="3"/>
      <c r="B128" s="4"/>
      <c r="C128" s="6" t="s">
        <v>100</v>
      </c>
      <c r="D128" s="6"/>
      <c r="E128" s="6"/>
      <c r="F128" s="6"/>
      <c r="G128" s="7">
        <f t="shared" si="10"/>
        <v>3465134</v>
      </c>
      <c r="H128" s="8">
        <f>SUM(H129)</f>
        <v>0</v>
      </c>
      <c r="I128" s="29">
        <f t="shared" ref="I128:M128" si="20">SUM(I129)</f>
        <v>3465134</v>
      </c>
      <c r="J128" s="29">
        <f t="shared" si="20"/>
        <v>0</v>
      </c>
      <c r="K128" s="29">
        <f t="shared" si="20"/>
        <v>0</v>
      </c>
      <c r="L128" s="29">
        <f t="shared" si="20"/>
        <v>0</v>
      </c>
      <c r="M128" s="29">
        <f t="shared" si="20"/>
        <v>0</v>
      </c>
    </row>
    <row r="129" spans="1:13">
      <c r="A129" s="3"/>
      <c r="B129" s="4"/>
      <c r="C129" s="9"/>
      <c r="D129" s="9" t="s">
        <v>100</v>
      </c>
      <c r="E129" s="9"/>
      <c r="F129" s="9"/>
      <c r="G129" s="10">
        <f t="shared" si="10"/>
        <v>3465134</v>
      </c>
      <c r="H129" s="11">
        <v>0</v>
      </c>
      <c r="I129" s="30">
        <v>3465134</v>
      </c>
      <c r="J129" s="30">
        <v>0</v>
      </c>
      <c r="K129" s="30">
        <v>0</v>
      </c>
      <c r="L129" s="30">
        <v>0</v>
      </c>
      <c r="M129" s="30">
        <v>0</v>
      </c>
    </row>
    <row r="130" spans="1:13">
      <c r="A130" s="3"/>
      <c r="B130" s="4"/>
      <c r="C130" s="4" t="s">
        <v>101</v>
      </c>
      <c r="D130" s="4"/>
      <c r="E130" s="4"/>
      <c r="F130" s="4"/>
      <c r="G130" s="5">
        <f t="shared" si="10"/>
        <v>0</v>
      </c>
      <c r="H130" s="3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</row>
    <row r="131" spans="1:13">
      <c r="A131" s="3"/>
      <c r="B131" s="4"/>
      <c r="C131" s="12" t="s">
        <v>102</v>
      </c>
      <c r="D131" s="12"/>
      <c r="E131" s="12"/>
      <c r="F131" s="12"/>
      <c r="G131" s="13">
        <f t="shared" si="10"/>
        <v>0</v>
      </c>
      <c r="H131" s="14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</row>
    <row r="132" spans="1:13">
      <c r="A132" s="3"/>
      <c r="B132" s="4"/>
      <c r="C132" s="12" t="s">
        <v>103</v>
      </c>
      <c r="D132" s="12"/>
      <c r="E132" s="12"/>
      <c r="F132" s="24" t="s">
        <v>121</v>
      </c>
      <c r="G132" s="13">
        <f t="shared" si="10"/>
        <v>106765365</v>
      </c>
      <c r="H132" s="14">
        <v>53945195</v>
      </c>
      <c r="I132" s="31">
        <v>13845290</v>
      </c>
      <c r="J132" s="31">
        <v>25410765</v>
      </c>
      <c r="K132" s="31">
        <v>4004670</v>
      </c>
      <c r="L132" s="31">
        <v>2527680</v>
      </c>
      <c r="M132" s="31">
        <v>7031765</v>
      </c>
    </row>
    <row r="133" spans="1:13">
      <c r="A133" s="3"/>
      <c r="B133" s="4"/>
      <c r="C133" s="12" t="s">
        <v>104</v>
      </c>
      <c r="D133" s="12"/>
      <c r="E133" s="12"/>
      <c r="F133" s="12"/>
      <c r="G133" s="13">
        <f t="shared" si="10"/>
        <v>0</v>
      </c>
      <c r="H133" s="14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</row>
    <row r="134" spans="1:13">
      <c r="A134" s="3"/>
      <c r="B134" s="4"/>
      <c r="C134" s="12" t="s">
        <v>105</v>
      </c>
      <c r="D134" s="12"/>
      <c r="E134" s="12"/>
      <c r="F134" s="12"/>
      <c r="G134" s="13">
        <f t="shared" si="10"/>
        <v>0</v>
      </c>
      <c r="H134" s="14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</row>
    <row r="135" spans="1:13">
      <c r="A135" s="3"/>
      <c r="B135" s="4"/>
      <c r="C135" s="4" t="s">
        <v>106</v>
      </c>
      <c r="D135" s="4"/>
      <c r="E135" s="4"/>
      <c r="F135" s="4"/>
      <c r="G135" s="5">
        <f t="shared" si="10"/>
        <v>0</v>
      </c>
      <c r="H135" s="3">
        <f>SUM(H136:H137)</f>
        <v>0</v>
      </c>
      <c r="I135" s="28">
        <f t="shared" ref="I135:M135" si="21">SUM(I136:I137)</f>
        <v>0</v>
      </c>
      <c r="J135" s="28">
        <f t="shared" si="21"/>
        <v>0</v>
      </c>
      <c r="K135" s="28">
        <f t="shared" si="21"/>
        <v>0</v>
      </c>
      <c r="L135" s="28">
        <f t="shared" si="21"/>
        <v>0</v>
      </c>
      <c r="M135" s="28">
        <f t="shared" si="21"/>
        <v>0</v>
      </c>
    </row>
    <row r="136" spans="1:13">
      <c r="A136" s="3"/>
      <c r="B136" s="4"/>
      <c r="C136" s="4"/>
      <c r="D136" s="4" t="s">
        <v>106</v>
      </c>
      <c r="E136" s="4"/>
      <c r="F136" s="4"/>
      <c r="G136" s="5">
        <f t="shared" si="10"/>
        <v>0</v>
      </c>
      <c r="H136" s="3">
        <f>SUM(H137)</f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</row>
    <row r="137" spans="1:13">
      <c r="A137" s="3"/>
      <c r="B137" s="4"/>
      <c r="C137" s="4"/>
      <c r="D137" s="4"/>
      <c r="E137" s="4" t="s">
        <v>107</v>
      </c>
      <c r="F137" s="4"/>
      <c r="G137" s="5">
        <f t="shared" si="10"/>
        <v>0</v>
      </c>
      <c r="H137" s="3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</row>
    <row r="138" spans="1:13">
      <c r="A138" s="77" t="s">
        <v>113</v>
      </c>
      <c r="B138" s="78"/>
      <c r="C138" s="78"/>
      <c r="D138" s="78"/>
      <c r="E138" s="78"/>
      <c r="F138" s="78"/>
      <c r="G138" s="18">
        <f t="shared" si="10"/>
        <v>1166660499</v>
      </c>
      <c r="H138" s="19">
        <f>SUM(H123,H127:H128,H130:H135)</f>
        <v>761355195</v>
      </c>
      <c r="I138" s="32">
        <f t="shared" ref="I138:M138" si="22">SUM(I123,I127:I128,I130:I135)</f>
        <v>17310424</v>
      </c>
      <c r="J138" s="32">
        <f t="shared" si="22"/>
        <v>25410765</v>
      </c>
      <c r="K138" s="32">
        <f t="shared" si="22"/>
        <v>4004670</v>
      </c>
      <c r="L138" s="32">
        <f t="shared" si="22"/>
        <v>2527680</v>
      </c>
      <c r="M138" s="32">
        <f t="shared" si="22"/>
        <v>356051765</v>
      </c>
    </row>
    <row r="139" spans="1:13">
      <c r="A139" s="77" t="s">
        <v>116</v>
      </c>
      <c r="B139" s="78"/>
      <c r="C139" s="78"/>
      <c r="D139" s="78"/>
      <c r="E139" s="78"/>
      <c r="F139" s="78"/>
      <c r="G139" s="18">
        <f t="shared" si="10"/>
        <v>1306962829</v>
      </c>
      <c r="H139" s="3">
        <f>H121+H138</f>
        <v>811684685</v>
      </c>
      <c r="I139" s="28">
        <f t="shared" ref="I139:M139" si="23">I121+I138</f>
        <v>36579006</v>
      </c>
      <c r="J139" s="28">
        <f t="shared" si="23"/>
        <v>58865065</v>
      </c>
      <c r="K139" s="28">
        <f t="shared" si="23"/>
        <v>7484053</v>
      </c>
      <c r="L139" s="28">
        <f t="shared" si="23"/>
        <v>4165270</v>
      </c>
      <c r="M139" s="28">
        <f t="shared" si="23"/>
        <v>388184750</v>
      </c>
    </row>
    <row r="140" spans="1:13" ht="14.25" thickBot="1">
      <c r="A140" s="72" t="s">
        <v>114</v>
      </c>
      <c r="B140" s="73"/>
      <c r="C140" s="73"/>
      <c r="D140" s="73"/>
      <c r="E140" s="73"/>
      <c r="F140" s="73"/>
      <c r="G140" s="25">
        <f t="shared" si="10"/>
        <v>4272223155</v>
      </c>
      <c r="H140" s="19">
        <f>H89-H139</f>
        <v>1711028405</v>
      </c>
      <c r="I140" s="32">
        <f>I89-I139</f>
        <v>671235034</v>
      </c>
      <c r="J140" s="32">
        <f t="shared" ref="J140:M140" si="24">J89-J139</f>
        <v>1058882273</v>
      </c>
      <c r="K140" s="32">
        <f t="shared" si="24"/>
        <v>379253112</v>
      </c>
      <c r="L140" s="32">
        <f t="shared" si="24"/>
        <v>23406154</v>
      </c>
      <c r="M140" s="32">
        <f t="shared" si="24"/>
        <v>428418177</v>
      </c>
    </row>
    <row r="141" spans="1:13" ht="14.25" thickTop="1"/>
  </sheetData>
  <mergeCells count="12">
    <mergeCell ref="A140:F140"/>
    <mergeCell ref="A1:G1"/>
    <mergeCell ref="A2:G2"/>
    <mergeCell ref="A3:F3"/>
    <mergeCell ref="A51:F51"/>
    <mergeCell ref="A65:E65"/>
    <mergeCell ref="A87:F87"/>
    <mergeCell ref="A88:F88"/>
    <mergeCell ref="A89:F89"/>
    <mergeCell ref="A121:F121"/>
    <mergeCell ref="A138:F138"/>
    <mergeCell ref="A139:F139"/>
  </mergeCells>
  <phoneticPr fontId="2"/>
  <pageMargins left="1.6929133858267718" right="0.70866141732283472" top="0.74803149606299213" bottom="0.35433070866141736" header="0.31496062992125984" footer="0.31496062992125984"/>
  <pageSetup paperSize="12" scale="85" orientation="portrait" r:id="rId1"/>
  <rowBreaks count="1" manualBreakCount="1">
    <brk id="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1"/>
  <sheetViews>
    <sheetView view="pageBreakPreview" zoomScale="60" zoomScaleNormal="8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39" sqref="E39"/>
    </sheetView>
  </sheetViews>
  <sheetFormatPr defaultRowHeight="13.5"/>
  <cols>
    <col min="1" max="4" width="3.125" style="1" customWidth="1"/>
    <col min="5" max="5" width="52.25" style="1" customWidth="1"/>
    <col min="6" max="6" width="13.5" style="1" customWidth="1"/>
    <col min="7" max="7" width="18.25" style="1" customWidth="1"/>
    <col min="8" max="18" width="12.5" style="1" customWidth="1"/>
    <col min="19" max="23" width="14.625" style="1" customWidth="1"/>
    <col min="24" max="16384" width="9" style="1"/>
  </cols>
  <sheetData>
    <row r="1" spans="1:18" ht="27.75" customHeight="1">
      <c r="A1" s="74" t="s">
        <v>156</v>
      </c>
      <c r="B1" s="74"/>
      <c r="C1" s="74"/>
      <c r="D1" s="74"/>
      <c r="E1" s="74"/>
      <c r="F1" s="74"/>
      <c r="G1" s="74"/>
    </row>
    <row r="2" spans="1:18" ht="15" thickBot="1">
      <c r="A2" s="84" t="s">
        <v>123</v>
      </c>
      <c r="B2" s="84"/>
      <c r="C2" s="84"/>
      <c r="D2" s="84"/>
      <c r="E2" s="84"/>
      <c r="F2" s="84"/>
      <c r="G2" s="84"/>
    </row>
    <row r="3" spans="1:18" ht="13.5" customHeight="1" thickTop="1">
      <c r="A3" s="75" t="s">
        <v>124</v>
      </c>
      <c r="B3" s="76"/>
      <c r="C3" s="76"/>
      <c r="D3" s="76"/>
      <c r="E3" s="76"/>
      <c r="F3" s="76"/>
      <c r="G3" s="2" t="s">
        <v>125</v>
      </c>
      <c r="H3" s="38" t="s">
        <v>137</v>
      </c>
      <c r="I3" s="39" t="s">
        <v>138</v>
      </c>
      <c r="J3" s="39" t="s">
        <v>139</v>
      </c>
      <c r="K3" s="39" t="s">
        <v>140</v>
      </c>
      <c r="L3" s="39" t="s">
        <v>141</v>
      </c>
      <c r="M3" s="39" t="s">
        <v>142</v>
      </c>
      <c r="N3" s="39" t="s">
        <v>143</v>
      </c>
      <c r="O3" s="39" t="s">
        <v>144</v>
      </c>
      <c r="P3" s="39" t="s">
        <v>145</v>
      </c>
      <c r="Q3" s="39" t="s">
        <v>146</v>
      </c>
      <c r="R3" s="39" t="s">
        <v>147</v>
      </c>
    </row>
    <row r="4" spans="1:18">
      <c r="A4" s="3" t="s">
        <v>0</v>
      </c>
      <c r="B4" s="4"/>
      <c r="C4" s="4"/>
      <c r="D4" s="4"/>
      <c r="E4" s="4"/>
      <c r="F4" s="4"/>
      <c r="G4" s="5"/>
      <c r="H4" s="3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>
      <c r="A5" s="3"/>
      <c r="B5" s="4" t="s">
        <v>1</v>
      </c>
      <c r="C5" s="4"/>
      <c r="D5" s="4"/>
      <c r="E5" s="4"/>
      <c r="F5" s="4"/>
      <c r="G5" s="5"/>
      <c r="H5" s="3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>
      <c r="A6" s="3"/>
      <c r="B6" s="4"/>
      <c r="C6" s="26" t="s">
        <v>2</v>
      </c>
      <c r="D6" s="6"/>
      <c r="E6" s="6"/>
      <c r="F6" s="6"/>
      <c r="G6" s="7">
        <f>SUM(H6:R6)</f>
        <v>166379278</v>
      </c>
      <c r="H6" s="8">
        <f>SUM(H7,H10)</f>
        <v>14415865</v>
      </c>
      <c r="I6" s="29">
        <f t="shared" ref="I6:R6" si="0">SUM(I7,I10)</f>
        <v>16943080</v>
      </c>
      <c r="J6" s="29">
        <f t="shared" si="0"/>
        <v>14397367</v>
      </c>
      <c r="K6" s="29">
        <f t="shared" si="0"/>
        <v>12329164</v>
      </c>
      <c r="L6" s="29">
        <f t="shared" si="0"/>
        <v>16878816</v>
      </c>
      <c r="M6" s="29">
        <f t="shared" si="0"/>
        <v>10895464</v>
      </c>
      <c r="N6" s="29">
        <f t="shared" si="0"/>
        <v>15825151</v>
      </c>
      <c r="O6" s="29">
        <f t="shared" si="0"/>
        <v>12140336</v>
      </c>
      <c r="P6" s="29">
        <f t="shared" si="0"/>
        <v>18156967</v>
      </c>
      <c r="Q6" s="29">
        <f t="shared" si="0"/>
        <v>22904699</v>
      </c>
      <c r="R6" s="29">
        <f t="shared" si="0"/>
        <v>11492369</v>
      </c>
    </row>
    <row r="7" spans="1:18">
      <c r="A7" s="3"/>
      <c r="B7" s="4"/>
      <c r="C7" s="4"/>
      <c r="D7" s="4" t="s">
        <v>3</v>
      </c>
      <c r="E7" s="4"/>
      <c r="F7" s="4"/>
      <c r="G7" s="5">
        <f t="shared" ref="G7:G74" si="1">SUM(H7:R7)</f>
        <v>0</v>
      </c>
      <c r="H7" s="3">
        <f>SUM(H8:H9)</f>
        <v>0</v>
      </c>
      <c r="I7" s="28">
        <f t="shared" ref="I7:R7" si="2">SUM(I8:I9)</f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8">
        <f t="shared" si="2"/>
        <v>0</v>
      </c>
      <c r="R7" s="28">
        <f t="shared" si="2"/>
        <v>0</v>
      </c>
    </row>
    <row r="8" spans="1:18">
      <c r="A8" s="3"/>
      <c r="B8" s="4"/>
      <c r="C8" s="4"/>
      <c r="D8" s="4"/>
      <c r="E8" s="4" t="s">
        <v>8</v>
      </c>
      <c r="F8" s="4"/>
      <c r="G8" s="5">
        <f t="shared" si="1"/>
        <v>0</v>
      </c>
      <c r="H8" s="3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</row>
    <row r="9" spans="1:18">
      <c r="A9" s="3"/>
      <c r="B9" s="4"/>
      <c r="C9" s="4"/>
      <c r="D9" s="4"/>
      <c r="E9" s="4" t="s">
        <v>4</v>
      </c>
      <c r="F9" s="4"/>
      <c r="G9" s="5">
        <f t="shared" si="1"/>
        <v>0</v>
      </c>
      <c r="H9" s="3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</row>
    <row r="10" spans="1:18">
      <c r="A10" s="3"/>
      <c r="B10" s="4"/>
      <c r="C10" s="4"/>
      <c r="D10" s="4" t="s">
        <v>5</v>
      </c>
      <c r="E10" s="4"/>
      <c r="F10" s="4"/>
      <c r="G10" s="5">
        <f t="shared" si="1"/>
        <v>166379278</v>
      </c>
      <c r="H10" s="3">
        <f>SUM(H11:H23)</f>
        <v>14415865</v>
      </c>
      <c r="I10" s="28">
        <f t="shared" ref="I10:R10" si="3">SUM(I11:I23)</f>
        <v>16943080</v>
      </c>
      <c r="J10" s="28">
        <f t="shared" si="3"/>
        <v>14397367</v>
      </c>
      <c r="K10" s="28">
        <f t="shared" si="3"/>
        <v>12329164</v>
      </c>
      <c r="L10" s="28">
        <f t="shared" si="3"/>
        <v>16878816</v>
      </c>
      <c r="M10" s="28">
        <f t="shared" si="3"/>
        <v>10895464</v>
      </c>
      <c r="N10" s="28">
        <f t="shared" si="3"/>
        <v>15825151</v>
      </c>
      <c r="O10" s="28">
        <f t="shared" si="3"/>
        <v>12140336</v>
      </c>
      <c r="P10" s="28">
        <f t="shared" si="3"/>
        <v>18156967</v>
      </c>
      <c r="Q10" s="28">
        <f t="shared" si="3"/>
        <v>22904699</v>
      </c>
      <c r="R10" s="28">
        <f t="shared" si="3"/>
        <v>11492369</v>
      </c>
    </row>
    <row r="11" spans="1:18">
      <c r="A11" s="3"/>
      <c r="B11" s="4"/>
      <c r="C11" s="4"/>
      <c r="D11" s="4" t="s">
        <v>6</v>
      </c>
      <c r="E11" s="4" t="s">
        <v>7</v>
      </c>
      <c r="F11" s="4"/>
      <c r="G11" s="5">
        <f t="shared" si="1"/>
        <v>0</v>
      </c>
      <c r="H11" s="3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</row>
    <row r="12" spans="1:18">
      <c r="A12" s="3"/>
      <c r="B12" s="4"/>
      <c r="C12" s="4"/>
      <c r="D12" s="4"/>
      <c r="E12" s="4" t="s">
        <v>12</v>
      </c>
      <c r="F12" s="4"/>
      <c r="G12" s="5">
        <f t="shared" si="1"/>
        <v>0</v>
      </c>
      <c r="H12" s="3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</row>
    <row r="13" spans="1:18">
      <c r="A13" s="3"/>
      <c r="B13" s="4"/>
      <c r="C13" s="4"/>
      <c r="D13" s="4"/>
      <c r="E13" s="4" t="s">
        <v>9</v>
      </c>
      <c r="F13" s="4"/>
      <c r="G13" s="5">
        <f t="shared" si="1"/>
        <v>166379278</v>
      </c>
      <c r="H13" s="3">
        <v>14415865</v>
      </c>
      <c r="I13" s="28">
        <v>16943080</v>
      </c>
      <c r="J13" s="28">
        <v>14397367</v>
      </c>
      <c r="K13" s="28">
        <v>12329164</v>
      </c>
      <c r="L13" s="28">
        <v>16878816</v>
      </c>
      <c r="M13" s="28">
        <v>10895464</v>
      </c>
      <c r="N13" s="28">
        <v>15825151</v>
      </c>
      <c r="O13" s="28">
        <v>12140336</v>
      </c>
      <c r="P13" s="28">
        <v>18156967</v>
      </c>
      <c r="Q13" s="28">
        <v>22904699</v>
      </c>
      <c r="R13" s="28">
        <v>11492369</v>
      </c>
    </row>
    <row r="14" spans="1:18">
      <c r="A14" s="3"/>
      <c r="B14" s="4"/>
      <c r="C14" s="4"/>
      <c r="D14" s="4"/>
      <c r="E14" s="4" t="s">
        <v>13</v>
      </c>
      <c r="F14" s="4"/>
      <c r="G14" s="5">
        <f t="shared" si="1"/>
        <v>0</v>
      </c>
      <c r="H14" s="3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5" spans="1:18">
      <c r="A15" s="3"/>
      <c r="B15" s="4"/>
      <c r="C15" s="4"/>
      <c r="D15" s="4"/>
      <c r="E15" s="4" t="s">
        <v>10</v>
      </c>
      <c r="F15" s="4"/>
      <c r="G15" s="5">
        <f t="shared" si="1"/>
        <v>0</v>
      </c>
      <c r="H15" s="3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</row>
    <row r="16" spans="1:18">
      <c r="A16" s="3"/>
      <c r="B16" s="4"/>
      <c r="C16" s="4"/>
      <c r="D16" s="4"/>
      <c r="E16" s="4" t="s">
        <v>11</v>
      </c>
      <c r="F16" s="4"/>
      <c r="G16" s="5">
        <f t="shared" si="1"/>
        <v>0</v>
      </c>
      <c r="H16" s="3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</row>
    <row r="17" spans="1:18">
      <c r="A17" s="3"/>
      <c r="B17" s="4"/>
      <c r="C17" s="4"/>
      <c r="D17" s="4"/>
      <c r="E17" s="4" t="s">
        <v>14</v>
      </c>
      <c r="F17" s="4"/>
      <c r="G17" s="5">
        <f t="shared" si="1"/>
        <v>0</v>
      </c>
      <c r="H17" s="3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>
      <c r="A18" s="3"/>
      <c r="B18" s="4"/>
      <c r="C18" s="4"/>
      <c r="D18" s="4"/>
      <c r="E18" s="4" t="s">
        <v>15</v>
      </c>
      <c r="F18" s="4"/>
      <c r="G18" s="5">
        <f t="shared" si="1"/>
        <v>0</v>
      </c>
      <c r="H18" s="3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8">
      <c r="A19" s="3"/>
      <c r="B19" s="4"/>
      <c r="C19" s="4"/>
      <c r="D19" s="4"/>
      <c r="E19" s="4" t="s">
        <v>154</v>
      </c>
      <c r="F19" s="4"/>
      <c r="G19" s="5">
        <f t="shared" si="1"/>
        <v>0</v>
      </c>
      <c r="H19" s="3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</row>
    <row r="20" spans="1:18">
      <c r="A20" s="3"/>
      <c r="B20" s="4"/>
      <c r="C20" s="4"/>
      <c r="D20" s="4"/>
      <c r="E20" s="4" t="s">
        <v>16</v>
      </c>
      <c r="F20" s="4"/>
      <c r="G20" s="5">
        <f t="shared" si="1"/>
        <v>0</v>
      </c>
      <c r="H20" s="3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>
      <c r="A21" s="3"/>
      <c r="B21" s="4"/>
      <c r="C21" s="4"/>
      <c r="D21" s="4"/>
      <c r="E21" s="4" t="s">
        <v>159</v>
      </c>
      <c r="F21" s="4"/>
      <c r="G21" s="5">
        <f t="shared" si="1"/>
        <v>0</v>
      </c>
      <c r="H21" s="3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</row>
    <row r="22" spans="1:18">
      <c r="A22" s="3"/>
      <c r="B22" s="4"/>
      <c r="C22" s="4"/>
      <c r="D22" s="4"/>
      <c r="E22" s="4" t="s">
        <v>170</v>
      </c>
      <c r="F22" s="4"/>
      <c r="G22" s="5">
        <f t="shared" si="1"/>
        <v>0</v>
      </c>
      <c r="H22" s="3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</row>
    <row r="23" spans="1:18">
      <c r="A23" s="3"/>
      <c r="B23" s="4"/>
      <c r="C23" s="9"/>
      <c r="D23" s="9"/>
      <c r="E23" s="9" t="s">
        <v>17</v>
      </c>
      <c r="F23" s="9"/>
      <c r="G23" s="10">
        <f t="shared" si="1"/>
        <v>0</v>
      </c>
      <c r="H23" s="11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</row>
    <row r="24" spans="1:18">
      <c r="A24" s="3"/>
      <c r="B24" s="4"/>
      <c r="C24" s="4" t="s">
        <v>18</v>
      </c>
      <c r="D24" s="4"/>
      <c r="E24" s="4"/>
      <c r="F24" s="4"/>
      <c r="G24" s="5">
        <f t="shared" si="1"/>
        <v>38114630</v>
      </c>
      <c r="H24" s="3">
        <f>SUM(H25)</f>
        <v>2115715</v>
      </c>
      <c r="I24" s="28">
        <f t="shared" ref="I24:R24" si="4">SUM(I25)</f>
        <v>6098382</v>
      </c>
      <c r="J24" s="28">
        <f t="shared" si="4"/>
        <v>2524487</v>
      </c>
      <c r="K24" s="28">
        <f t="shared" si="4"/>
        <v>2280060</v>
      </c>
      <c r="L24" s="28">
        <f t="shared" si="4"/>
        <v>6282903</v>
      </c>
      <c r="M24" s="28">
        <f t="shared" si="4"/>
        <v>4341931</v>
      </c>
      <c r="N24" s="28">
        <f t="shared" si="4"/>
        <v>1172280</v>
      </c>
      <c r="O24" s="28">
        <f t="shared" si="4"/>
        <v>2837360</v>
      </c>
      <c r="P24" s="28">
        <f t="shared" si="4"/>
        <v>3615480</v>
      </c>
      <c r="Q24" s="28">
        <f t="shared" si="4"/>
        <v>3050982</v>
      </c>
      <c r="R24" s="28">
        <f t="shared" si="4"/>
        <v>3795050</v>
      </c>
    </row>
    <row r="25" spans="1:18">
      <c r="A25" s="3"/>
      <c r="B25" s="4"/>
      <c r="C25" s="4" t="s">
        <v>6</v>
      </c>
      <c r="D25" s="4" t="s">
        <v>18</v>
      </c>
      <c r="E25" s="4"/>
      <c r="F25" s="4"/>
      <c r="G25" s="5">
        <f t="shared" si="1"/>
        <v>38114630</v>
      </c>
      <c r="H25" s="3">
        <f>SUM(H26:H38)</f>
        <v>2115715</v>
      </c>
      <c r="I25" s="28">
        <f t="shared" ref="I25:R25" si="5">SUM(I26:I38)</f>
        <v>6098382</v>
      </c>
      <c r="J25" s="28">
        <f t="shared" si="5"/>
        <v>2524487</v>
      </c>
      <c r="K25" s="28">
        <f t="shared" si="5"/>
        <v>2280060</v>
      </c>
      <c r="L25" s="28">
        <f t="shared" si="5"/>
        <v>6282903</v>
      </c>
      <c r="M25" s="28">
        <f t="shared" si="5"/>
        <v>4341931</v>
      </c>
      <c r="N25" s="28">
        <f t="shared" si="5"/>
        <v>1172280</v>
      </c>
      <c r="O25" s="28">
        <f t="shared" si="5"/>
        <v>2837360</v>
      </c>
      <c r="P25" s="28">
        <f t="shared" si="5"/>
        <v>3615480</v>
      </c>
      <c r="Q25" s="28">
        <f t="shared" si="5"/>
        <v>3050982</v>
      </c>
      <c r="R25" s="28">
        <f t="shared" si="5"/>
        <v>3795050</v>
      </c>
    </row>
    <row r="26" spans="1:18">
      <c r="A26" s="3"/>
      <c r="B26" s="4"/>
      <c r="C26" s="4"/>
      <c r="D26" s="4"/>
      <c r="E26" s="4" t="s">
        <v>18</v>
      </c>
      <c r="F26" s="4"/>
      <c r="G26" s="5">
        <f t="shared" si="1"/>
        <v>38114630</v>
      </c>
      <c r="H26" s="3">
        <v>2115715</v>
      </c>
      <c r="I26" s="28">
        <v>6098382</v>
      </c>
      <c r="J26" s="28">
        <v>2524487</v>
      </c>
      <c r="K26" s="28">
        <v>2280060</v>
      </c>
      <c r="L26" s="28">
        <v>6282903</v>
      </c>
      <c r="M26" s="28">
        <v>4341931</v>
      </c>
      <c r="N26" s="28">
        <v>1172280</v>
      </c>
      <c r="O26" s="28">
        <v>2837360</v>
      </c>
      <c r="P26" s="28">
        <v>3615480</v>
      </c>
      <c r="Q26" s="28">
        <v>3050982</v>
      </c>
      <c r="R26" s="28">
        <v>3795050</v>
      </c>
    </row>
    <row r="27" spans="1:18">
      <c r="A27" s="3"/>
      <c r="B27" s="4"/>
      <c r="C27" s="4"/>
      <c r="D27" s="4"/>
      <c r="E27" s="4" t="s">
        <v>19</v>
      </c>
      <c r="F27" s="4"/>
      <c r="G27" s="5">
        <f t="shared" si="1"/>
        <v>0</v>
      </c>
      <c r="H27" s="3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>
      <c r="A28" s="3"/>
      <c r="B28" s="4"/>
      <c r="C28" s="4"/>
      <c r="D28" s="4"/>
      <c r="E28" s="4" t="s">
        <v>20</v>
      </c>
      <c r="F28" s="4"/>
      <c r="G28" s="5">
        <f t="shared" si="1"/>
        <v>0</v>
      </c>
      <c r="H28" s="3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>
      <c r="A29" s="3"/>
      <c r="B29" s="4"/>
      <c r="C29" s="4"/>
      <c r="D29" s="4"/>
      <c r="E29" s="4" t="s">
        <v>21</v>
      </c>
      <c r="F29" s="4"/>
      <c r="G29" s="5">
        <f t="shared" si="1"/>
        <v>0</v>
      </c>
      <c r="H29" s="3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0" spans="1:18">
      <c r="A30" s="3"/>
      <c r="B30" s="4"/>
      <c r="C30" s="4"/>
      <c r="D30" s="4"/>
      <c r="E30" s="4" t="s">
        <v>22</v>
      </c>
      <c r="F30" s="4"/>
      <c r="G30" s="5">
        <f t="shared" si="1"/>
        <v>0</v>
      </c>
      <c r="H30" s="3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</row>
    <row r="31" spans="1:18">
      <c r="A31" s="3"/>
      <c r="B31" s="4"/>
      <c r="C31" s="4"/>
      <c r="D31" s="4"/>
      <c r="E31" s="4" t="s">
        <v>23</v>
      </c>
      <c r="F31" s="4"/>
      <c r="G31" s="5">
        <f t="shared" si="1"/>
        <v>0</v>
      </c>
      <c r="H31" s="3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</row>
    <row r="32" spans="1:18">
      <c r="A32" s="3"/>
      <c r="B32" s="4"/>
      <c r="C32" s="4"/>
      <c r="D32" s="4"/>
      <c r="E32" s="4" t="s">
        <v>24</v>
      </c>
      <c r="F32" s="4"/>
      <c r="G32" s="5">
        <f t="shared" si="1"/>
        <v>0</v>
      </c>
      <c r="H32" s="3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</row>
    <row r="33" spans="1:18">
      <c r="A33" s="3"/>
      <c r="B33" s="4"/>
      <c r="C33" s="4"/>
      <c r="D33" s="4"/>
      <c r="E33" s="4" t="s">
        <v>25</v>
      </c>
      <c r="F33" s="4"/>
      <c r="G33" s="5">
        <f t="shared" si="1"/>
        <v>0</v>
      </c>
      <c r="H33" s="3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1:18">
      <c r="A34" s="3"/>
      <c r="B34" s="4"/>
      <c r="C34" s="4"/>
      <c r="D34" s="4"/>
      <c r="E34" s="4" t="s">
        <v>26</v>
      </c>
      <c r="F34" s="4"/>
      <c r="G34" s="5">
        <f t="shared" si="1"/>
        <v>0</v>
      </c>
      <c r="H34" s="3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5" spans="1:18">
      <c r="A35" s="3"/>
      <c r="B35" s="4"/>
      <c r="C35" s="4"/>
      <c r="D35" s="4"/>
      <c r="E35" s="4" t="s">
        <v>27</v>
      </c>
      <c r="F35" s="4"/>
      <c r="G35" s="5">
        <f t="shared" si="1"/>
        <v>0</v>
      </c>
      <c r="H35" s="3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</row>
    <row r="36" spans="1:18">
      <c r="A36" s="3"/>
      <c r="B36" s="4"/>
      <c r="C36" s="4"/>
      <c r="D36" s="4"/>
      <c r="E36" s="4" t="s">
        <v>28</v>
      </c>
      <c r="F36" s="4"/>
      <c r="G36" s="5">
        <f t="shared" si="1"/>
        <v>0</v>
      </c>
      <c r="H36" s="3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</row>
    <row r="37" spans="1:18">
      <c r="A37" s="3"/>
      <c r="B37" s="4"/>
      <c r="C37" s="4"/>
      <c r="D37" s="4"/>
      <c r="E37" s="4" t="s">
        <v>29</v>
      </c>
      <c r="F37" s="4"/>
      <c r="G37" s="5">
        <f t="shared" si="1"/>
        <v>0</v>
      </c>
      <c r="H37" s="3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</row>
    <row r="38" spans="1:18">
      <c r="A38" s="3"/>
      <c r="B38" s="4"/>
      <c r="C38" s="4"/>
      <c r="D38" s="4"/>
      <c r="E38" s="4" t="s">
        <v>30</v>
      </c>
      <c r="F38" s="4"/>
      <c r="G38" s="5">
        <f t="shared" si="1"/>
        <v>0</v>
      </c>
      <c r="H38" s="3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</row>
    <row r="39" spans="1:18">
      <c r="A39" s="3"/>
      <c r="B39" s="4"/>
      <c r="C39" s="12" t="s">
        <v>31</v>
      </c>
      <c r="D39" s="12"/>
      <c r="E39" s="12"/>
      <c r="F39" s="12"/>
      <c r="G39" s="13">
        <f t="shared" si="1"/>
        <v>0</v>
      </c>
      <c r="H39" s="14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</row>
    <row r="40" spans="1:18">
      <c r="A40" s="3"/>
      <c r="B40" s="4"/>
      <c r="C40" s="12" t="s">
        <v>160</v>
      </c>
      <c r="D40" s="12"/>
      <c r="E40" s="12"/>
      <c r="F40" s="12"/>
      <c r="G40" s="13">
        <f t="shared" si="1"/>
        <v>0</v>
      </c>
      <c r="H40" s="14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</row>
    <row r="41" spans="1:18">
      <c r="A41" s="3"/>
      <c r="B41" s="4"/>
      <c r="C41" s="12" t="s">
        <v>161</v>
      </c>
      <c r="D41" s="12"/>
      <c r="E41" s="12"/>
      <c r="F41" s="12"/>
      <c r="G41" s="13">
        <f t="shared" si="1"/>
        <v>0</v>
      </c>
      <c r="H41" s="14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</row>
    <row r="42" spans="1:18">
      <c r="A42" s="3"/>
      <c r="B42" s="4"/>
      <c r="C42" s="12" t="s">
        <v>33</v>
      </c>
      <c r="D42" s="12"/>
      <c r="E42" s="12"/>
      <c r="F42" s="12"/>
      <c r="G42" s="13">
        <f t="shared" si="1"/>
        <v>21000</v>
      </c>
      <c r="H42" s="14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21000</v>
      </c>
      <c r="P42" s="31">
        <v>0</v>
      </c>
      <c r="Q42" s="31">
        <v>0</v>
      </c>
      <c r="R42" s="31">
        <v>0</v>
      </c>
    </row>
    <row r="43" spans="1:18">
      <c r="A43" s="3"/>
      <c r="B43" s="4"/>
      <c r="C43" s="12" t="s">
        <v>34</v>
      </c>
      <c r="D43" s="12"/>
      <c r="E43" s="12"/>
      <c r="F43" s="12"/>
      <c r="G43" s="13">
        <f t="shared" si="1"/>
        <v>902942</v>
      </c>
      <c r="H43" s="14">
        <v>43729</v>
      </c>
      <c r="I43" s="31">
        <v>34981</v>
      </c>
      <c r="J43" s="31">
        <v>30607</v>
      </c>
      <c r="K43" s="31">
        <v>17485</v>
      </c>
      <c r="L43" s="31">
        <v>43729</v>
      </c>
      <c r="M43" s="31">
        <v>17485</v>
      </c>
      <c r="N43" s="31">
        <v>49209</v>
      </c>
      <c r="O43" s="31">
        <v>51910</v>
      </c>
      <c r="P43" s="31">
        <v>111607</v>
      </c>
      <c r="Q43" s="31">
        <v>48600</v>
      </c>
      <c r="R43" s="31">
        <v>453600</v>
      </c>
    </row>
    <row r="44" spans="1:18">
      <c r="A44" s="3"/>
      <c r="B44" s="4"/>
      <c r="C44" s="12" t="s">
        <v>35</v>
      </c>
      <c r="D44" s="12"/>
      <c r="E44" s="12"/>
      <c r="F44" s="12"/>
      <c r="G44" s="13">
        <f t="shared" si="1"/>
        <v>0</v>
      </c>
      <c r="H44" s="14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</row>
    <row r="45" spans="1:18">
      <c r="A45" s="3"/>
      <c r="B45" s="4"/>
      <c r="C45" s="12" t="s">
        <v>157</v>
      </c>
      <c r="D45" s="12"/>
      <c r="E45" s="12"/>
      <c r="F45" s="12"/>
      <c r="G45" s="13">
        <f t="shared" si="1"/>
        <v>0</v>
      </c>
      <c r="H45" s="14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</row>
    <row r="46" spans="1:18">
      <c r="A46" s="3"/>
      <c r="B46" s="4"/>
      <c r="C46" s="12" t="s">
        <v>163</v>
      </c>
      <c r="D46" s="12"/>
      <c r="E46" s="12"/>
      <c r="F46" s="12"/>
      <c r="G46" s="13">
        <f t="shared" si="1"/>
        <v>0</v>
      </c>
      <c r="H46" s="14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</row>
    <row r="47" spans="1:18">
      <c r="A47" s="3"/>
      <c r="B47" s="4"/>
      <c r="C47" s="12" t="s">
        <v>36</v>
      </c>
      <c r="D47" s="12"/>
      <c r="E47" s="12"/>
      <c r="F47" s="12"/>
      <c r="G47" s="13">
        <f t="shared" si="1"/>
        <v>0</v>
      </c>
      <c r="H47" s="14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</row>
    <row r="48" spans="1:18">
      <c r="A48" s="3"/>
      <c r="B48" s="4"/>
      <c r="C48" s="4" t="s">
        <v>37</v>
      </c>
      <c r="D48" s="4"/>
      <c r="E48" s="4"/>
      <c r="F48" s="4"/>
      <c r="G48" s="5">
        <f t="shared" si="1"/>
        <v>0</v>
      </c>
      <c r="H48" s="3">
        <f>SUM(H49)</f>
        <v>0</v>
      </c>
      <c r="I48" s="28">
        <f t="shared" ref="I48:R48" si="6">SUM(I49)</f>
        <v>0</v>
      </c>
      <c r="J48" s="28">
        <f t="shared" si="6"/>
        <v>0</v>
      </c>
      <c r="K48" s="28">
        <f t="shared" si="6"/>
        <v>0</v>
      </c>
      <c r="L48" s="28">
        <f t="shared" si="6"/>
        <v>0</v>
      </c>
      <c r="M48" s="28">
        <f t="shared" si="6"/>
        <v>0</v>
      </c>
      <c r="N48" s="28">
        <f t="shared" si="6"/>
        <v>0</v>
      </c>
      <c r="O48" s="28">
        <f t="shared" si="6"/>
        <v>0</v>
      </c>
      <c r="P48" s="28">
        <f t="shared" si="6"/>
        <v>0</v>
      </c>
      <c r="Q48" s="28">
        <f t="shared" si="6"/>
        <v>0</v>
      </c>
      <c r="R48" s="28">
        <f t="shared" si="6"/>
        <v>0</v>
      </c>
    </row>
    <row r="49" spans="1:18">
      <c r="A49" s="3"/>
      <c r="B49" s="4"/>
      <c r="C49" s="4"/>
      <c r="D49" s="4" t="s">
        <v>38</v>
      </c>
      <c r="E49" s="4"/>
      <c r="F49" s="4"/>
      <c r="G49" s="5">
        <f t="shared" si="1"/>
        <v>0</v>
      </c>
      <c r="H49" s="11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</row>
    <row r="50" spans="1:18">
      <c r="A50" s="3"/>
      <c r="B50" s="4"/>
      <c r="C50" s="15" t="s">
        <v>39</v>
      </c>
      <c r="D50" s="15"/>
      <c r="E50" s="15"/>
      <c r="F50" s="15"/>
      <c r="G50" s="16">
        <f t="shared" si="1"/>
        <v>0</v>
      </c>
      <c r="H50" s="3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</row>
    <row r="51" spans="1:18">
      <c r="A51" s="77" t="s">
        <v>108</v>
      </c>
      <c r="B51" s="78"/>
      <c r="C51" s="78"/>
      <c r="D51" s="78"/>
      <c r="E51" s="78"/>
      <c r="F51" s="78"/>
      <c r="G51" s="18">
        <f t="shared" si="1"/>
        <v>205417850</v>
      </c>
      <c r="H51" s="19">
        <f>H6+H24+H39+H40+H41+H42+H43+H44+H45+H46+H47+H48+H50</f>
        <v>16575309</v>
      </c>
      <c r="I51" s="32">
        <f t="shared" ref="I51:R51" si="7">I6+I24+I39+I40+I41+I42+I43+I44+I45+I46+I47+I48+I50</f>
        <v>23076443</v>
      </c>
      <c r="J51" s="32">
        <f t="shared" si="7"/>
        <v>16952461</v>
      </c>
      <c r="K51" s="32">
        <f t="shared" si="7"/>
        <v>14626709</v>
      </c>
      <c r="L51" s="32">
        <f t="shared" si="7"/>
        <v>23205448</v>
      </c>
      <c r="M51" s="32">
        <f t="shared" si="7"/>
        <v>15254880</v>
      </c>
      <c r="N51" s="32">
        <f t="shared" si="7"/>
        <v>17046640</v>
      </c>
      <c r="O51" s="32">
        <f t="shared" si="7"/>
        <v>15050606</v>
      </c>
      <c r="P51" s="32">
        <f t="shared" si="7"/>
        <v>21884054</v>
      </c>
      <c r="Q51" s="32">
        <f t="shared" si="7"/>
        <v>26004281</v>
      </c>
      <c r="R51" s="32">
        <f t="shared" si="7"/>
        <v>15741019</v>
      </c>
    </row>
    <row r="52" spans="1:18">
      <c r="A52" s="3"/>
      <c r="B52" s="4" t="s">
        <v>40</v>
      </c>
      <c r="C52" s="4"/>
      <c r="D52" s="4"/>
      <c r="E52" s="4"/>
      <c r="F52" s="4"/>
      <c r="G52" s="5"/>
      <c r="H52" s="3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>
      <c r="A53" s="3"/>
      <c r="B53" s="4"/>
      <c r="C53" s="4" t="s">
        <v>41</v>
      </c>
      <c r="D53" s="4"/>
      <c r="E53" s="4"/>
      <c r="F53" s="4"/>
      <c r="G53" s="5"/>
      <c r="H53" s="3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>
      <c r="A54" s="3"/>
      <c r="B54" s="4"/>
      <c r="C54" s="4"/>
      <c r="D54" s="4" t="s">
        <v>42</v>
      </c>
      <c r="E54" s="4"/>
      <c r="F54" s="22" t="s">
        <v>117</v>
      </c>
      <c r="G54" s="5">
        <f t="shared" si="1"/>
        <v>272900984</v>
      </c>
      <c r="H54" s="3">
        <v>21190000</v>
      </c>
      <c r="I54" s="28">
        <v>17147000</v>
      </c>
      <c r="J54" s="28">
        <v>13147000</v>
      </c>
      <c r="K54" s="28">
        <v>20124000</v>
      </c>
      <c r="L54" s="28">
        <v>128136984</v>
      </c>
      <c r="M54" s="28">
        <v>1256000</v>
      </c>
      <c r="N54" s="28">
        <v>31900000</v>
      </c>
      <c r="O54" s="28">
        <v>0</v>
      </c>
      <c r="P54" s="28">
        <v>40000000</v>
      </c>
      <c r="Q54" s="28">
        <v>0</v>
      </c>
      <c r="R54" s="28">
        <v>0</v>
      </c>
    </row>
    <row r="55" spans="1:18">
      <c r="A55" s="3"/>
      <c r="B55" s="4"/>
      <c r="C55" s="4"/>
      <c r="D55" s="4" t="s">
        <v>43</v>
      </c>
      <c r="E55" s="4"/>
      <c r="F55" s="22" t="s">
        <v>117</v>
      </c>
      <c r="G55" s="5">
        <f t="shared" si="1"/>
        <v>559561583</v>
      </c>
      <c r="H55" s="3">
        <v>44559592</v>
      </c>
      <c r="I55" s="28">
        <v>18880876</v>
      </c>
      <c r="J55" s="28">
        <v>17572776</v>
      </c>
      <c r="K55" s="28">
        <v>3267999</v>
      </c>
      <c r="L55" s="28">
        <v>51032009</v>
      </c>
      <c r="M55" s="28">
        <v>2</v>
      </c>
      <c r="N55" s="28">
        <v>73619825</v>
      </c>
      <c r="O55" s="28">
        <v>27451386</v>
      </c>
      <c r="P55" s="28">
        <v>37959268</v>
      </c>
      <c r="Q55" s="28">
        <v>153108442</v>
      </c>
      <c r="R55" s="28">
        <v>132109408</v>
      </c>
    </row>
    <row r="56" spans="1:18">
      <c r="A56" s="3"/>
      <c r="B56" s="4"/>
      <c r="C56" s="4"/>
      <c r="D56" s="4" t="s">
        <v>44</v>
      </c>
      <c r="E56" s="4"/>
      <c r="F56" s="22" t="s">
        <v>117</v>
      </c>
      <c r="G56" s="5">
        <f t="shared" si="1"/>
        <v>49332116</v>
      </c>
      <c r="H56" s="3">
        <f>SUM(H57:H63)</f>
        <v>0</v>
      </c>
      <c r="I56" s="28">
        <f t="shared" ref="I56:R56" si="8">SUM(I57:I63)</f>
        <v>0</v>
      </c>
      <c r="J56" s="28">
        <f t="shared" si="8"/>
        <v>0</v>
      </c>
      <c r="K56" s="28">
        <f t="shared" si="8"/>
        <v>0</v>
      </c>
      <c r="L56" s="28">
        <f t="shared" si="8"/>
        <v>0</v>
      </c>
      <c r="M56" s="28">
        <f>SUM(M57:M63)</f>
        <v>0</v>
      </c>
      <c r="N56" s="28">
        <f t="shared" si="8"/>
        <v>0</v>
      </c>
      <c r="O56" s="28">
        <f t="shared" si="8"/>
        <v>0</v>
      </c>
      <c r="P56" s="28">
        <f t="shared" si="8"/>
        <v>0</v>
      </c>
      <c r="Q56" s="28">
        <f t="shared" si="8"/>
        <v>0</v>
      </c>
      <c r="R56" s="28">
        <f t="shared" si="8"/>
        <v>49332116</v>
      </c>
    </row>
    <row r="57" spans="1:18">
      <c r="A57" s="3"/>
      <c r="B57" s="4"/>
      <c r="C57" s="4"/>
      <c r="D57" s="4"/>
      <c r="E57" s="4" t="s">
        <v>45</v>
      </c>
      <c r="F57" s="22" t="s">
        <v>117</v>
      </c>
      <c r="G57" s="5">
        <f t="shared" si="1"/>
        <v>17908051</v>
      </c>
      <c r="H57" s="3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17908051</v>
      </c>
    </row>
    <row r="58" spans="1:18">
      <c r="A58" s="3"/>
      <c r="B58" s="4"/>
      <c r="C58" s="4"/>
      <c r="D58" s="4"/>
      <c r="E58" s="4" t="s">
        <v>46</v>
      </c>
      <c r="F58" s="22" t="s">
        <v>117</v>
      </c>
      <c r="G58" s="5">
        <f t="shared" si="1"/>
        <v>13250059</v>
      </c>
      <c r="H58" s="3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13250059</v>
      </c>
    </row>
    <row r="59" spans="1:18">
      <c r="A59" s="3"/>
      <c r="B59" s="4"/>
      <c r="C59" s="4"/>
      <c r="D59" s="4"/>
      <c r="E59" s="4" t="s">
        <v>47</v>
      </c>
      <c r="F59" s="22" t="s">
        <v>117</v>
      </c>
      <c r="G59" s="5">
        <f t="shared" si="1"/>
        <v>10790150</v>
      </c>
      <c r="H59" s="3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10790150</v>
      </c>
    </row>
    <row r="60" spans="1:18">
      <c r="A60" s="3"/>
      <c r="B60" s="4"/>
      <c r="C60" s="4"/>
      <c r="D60" s="4"/>
      <c r="E60" s="4" t="s">
        <v>48</v>
      </c>
      <c r="F60" s="22" t="s">
        <v>117</v>
      </c>
      <c r="G60" s="5">
        <f t="shared" si="1"/>
        <v>7383856</v>
      </c>
      <c r="H60" s="3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7383856</v>
      </c>
    </row>
    <row r="61" spans="1:18">
      <c r="A61" s="3"/>
      <c r="B61" s="4"/>
      <c r="C61" s="4"/>
      <c r="D61" s="4"/>
      <c r="E61" s="4" t="s">
        <v>49</v>
      </c>
      <c r="F61" s="22" t="s">
        <v>117</v>
      </c>
      <c r="G61" s="5">
        <f t="shared" si="1"/>
        <v>0</v>
      </c>
      <c r="H61" s="3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</row>
    <row r="62" spans="1:18">
      <c r="A62" s="3"/>
      <c r="B62" s="4"/>
      <c r="C62" s="4"/>
      <c r="D62" s="4"/>
      <c r="E62" s="4" t="s">
        <v>50</v>
      </c>
      <c r="F62" s="22" t="s">
        <v>117</v>
      </c>
      <c r="G62" s="5">
        <f t="shared" si="1"/>
        <v>0</v>
      </c>
      <c r="H62" s="3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</row>
    <row r="63" spans="1:18">
      <c r="A63" s="3"/>
      <c r="B63" s="4"/>
      <c r="C63" s="4"/>
      <c r="D63" s="4"/>
      <c r="E63" s="4" t="s">
        <v>44</v>
      </c>
      <c r="F63" s="22" t="s">
        <v>117</v>
      </c>
      <c r="G63" s="5">
        <f t="shared" si="1"/>
        <v>0</v>
      </c>
      <c r="H63" s="3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1:18">
      <c r="A64" s="3"/>
      <c r="B64" s="4"/>
      <c r="C64" s="4"/>
      <c r="D64" s="4" t="s">
        <v>164</v>
      </c>
      <c r="E64" s="4"/>
      <c r="F64" s="44"/>
      <c r="G64" s="5">
        <f t="shared" si="1"/>
        <v>0</v>
      </c>
      <c r="H64" s="3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</row>
    <row r="65" spans="1:18">
      <c r="A65" s="77" t="s">
        <v>110</v>
      </c>
      <c r="B65" s="78"/>
      <c r="C65" s="78"/>
      <c r="D65" s="78"/>
      <c r="E65" s="78"/>
      <c r="F65" s="20"/>
      <c r="G65" s="18">
        <f>SUM(H65:R65)</f>
        <v>881794683</v>
      </c>
      <c r="H65" s="19">
        <f>H54+H55+H56+H64</f>
        <v>65749592</v>
      </c>
      <c r="I65" s="32">
        <f t="shared" ref="I65:R65" si="9">I54+I55+I56+I64</f>
        <v>36027876</v>
      </c>
      <c r="J65" s="32">
        <f t="shared" si="9"/>
        <v>30719776</v>
      </c>
      <c r="K65" s="32">
        <f t="shared" si="9"/>
        <v>23391999</v>
      </c>
      <c r="L65" s="32">
        <f t="shared" si="9"/>
        <v>179168993</v>
      </c>
      <c r="M65" s="32">
        <f t="shared" si="9"/>
        <v>1256002</v>
      </c>
      <c r="N65" s="32">
        <f t="shared" si="9"/>
        <v>105519825</v>
      </c>
      <c r="O65" s="32">
        <f t="shared" si="9"/>
        <v>27451386</v>
      </c>
      <c r="P65" s="32">
        <f t="shared" si="9"/>
        <v>77959268</v>
      </c>
      <c r="Q65" s="32">
        <f t="shared" si="9"/>
        <v>153108442</v>
      </c>
      <c r="R65" s="32">
        <f t="shared" si="9"/>
        <v>181441524</v>
      </c>
    </row>
    <row r="66" spans="1:18">
      <c r="A66" s="3"/>
      <c r="B66" s="4"/>
      <c r="C66" s="4" t="s">
        <v>51</v>
      </c>
      <c r="D66" s="4"/>
      <c r="E66" s="4"/>
      <c r="F66" s="4"/>
      <c r="G66" s="5">
        <f t="shared" si="1"/>
        <v>0</v>
      </c>
      <c r="H66" s="3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>
      <c r="A67" s="3"/>
      <c r="B67" s="4"/>
      <c r="C67" s="4"/>
      <c r="D67" s="4" t="s">
        <v>42</v>
      </c>
      <c r="E67" s="4"/>
      <c r="F67" s="22" t="s">
        <v>118</v>
      </c>
      <c r="G67" s="5">
        <f t="shared" si="1"/>
        <v>0</v>
      </c>
      <c r="H67" s="3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</row>
    <row r="68" spans="1:18">
      <c r="A68" s="3"/>
      <c r="B68" s="4"/>
      <c r="C68" s="4"/>
      <c r="D68" s="4" t="s">
        <v>43</v>
      </c>
      <c r="E68" s="4"/>
      <c r="F68" s="22" t="s">
        <v>120</v>
      </c>
      <c r="G68" s="5">
        <f t="shared" si="1"/>
        <v>26902160</v>
      </c>
      <c r="H68" s="3">
        <v>0</v>
      </c>
      <c r="I68" s="28">
        <v>2668800</v>
      </c>
      <c r="J68" s="28">
        <v>5028293</v>
      </c>
      <c r="K68" s="28">
        <v>5563131</v>
      </c>
      <c r="L68" s="28">
        <v>1877724</v>
      </c>
      <c r="M68" s="28">
        <v>0</v>
      </c>
      <c r="N68" s="28">
        <v>1378397</v>
      </c>
      <c r="O68" s="28">
        <v>5582783</v>
      </c>
      <c r="P68" s="28">
        <v>4803032</v>
      </c>
      <c r="Q68" s="28">
        <v>0</v>
      </c>
      <c r="R68" s="28">
        <v>0</v>
      </c>
    </row>
    <row r="69" spans="1:18">
      <c r="A69" s="3"/>
      <c r="B69" s="4"/>
      <c r="C69" s="4"/>
      <c r="D69" s="4" t="s">
        <v>52</v>
      </c>
      <c r="E69" s="4"/>
      <c r="F69" s="22" t="s">
        <v>119</v>
      </c>
      <c r="G69" s="5">
        <f t="shared" si="1"/>
        <v>10503073</v>
      </c>
      <c r="H69" s="3">
        <v>0</v>
      </c>
      <c r="I69" s="28">
        <v>0</v>
      </c>
      <c r="J69" s="28">
        <v>0</v>
      </c>
      <c r="K69" s="28">
        <v>0</v>
      </c>
      <c r="L69" s="28">
        <v>708123</v>
      </c>
      <c r="M69" s="28">
        <v>0</v>
      </c>
      <c r="N69" s="28">
        <v>0</v>
      </c>
      <c r="O69" s="28">
        <v>1457837</v>
      </c>
      <c r="P69" s="28">
        <v>1695247</v>
      </c>
      <c r="Q69" s="28">
        <v>3730637</v>
      </c>
      <c r="R69" s="28">
        <v>2911229</v>
      </c>
    </row>
    <row r="70" spans="1:18">
      <c r="A70" s="3"/>
      <c r="B70" s="4"/>
      <c r="C70" s="4"/>
      <c r="D70" s="4" t="s">
        <v>53</v>
      </c>
      <c r="E70" s="4"/>
      <c r="F70" s="22"/>
      <c r="G70" s="5">
        <f t="shared" si="1"/>
        <v>6934957</v>
      </c>
      <c r="H70" s="3">
        <v>0</v>
      </c>
      <c r="I70" s="28">
        <v>1054026</v>
      </c>
      <c r="J70" s="28">
        <v>0</v>
      </c>
      <c r="K70" s="28">
        <v>0</v>
      </c>
      <c r="L70" s="28">
        <v>3498968</v>
      </c>
      <c r="M70" s="28">
        <v>0</v>
      </c>
      <c r="N70" s="28">
        <v>483885</v>
      </c>
      <c r="O70" s="28">
        <v>0</v>
      </c>
      <c r="P70" s="28">
        <v>539694</v>
      </c>
      <c r="Q70" s="28">
        <v>1358384</v>
      </c>
      <c r="R70" s="28">
        <v>0</v>
      </c>
    </row>
    <row r="71" spans="1:18">
      <c r="A71" s="3"/>
      <c r="B71" s="4"/>
      <c r="C71" s="4"/>
      <c r="D71" s="4" t="s">
        <v>57</v>
      </c>
      <c r="E71" s="4"/>
      <c r="F71" s="22"/>
      <c r="G71" s="5">
        <f t="shared" si="1"/>
        <v>0</v>
      </c>
      <c r="H71" s="3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</row>
    <row r="72" spans="1:18">
      <c r="A72" s="3"/>
      <c r="B72" s="4"/>
      <c r="C72" s="4"/>
      <c r="D72" s="4" t="s">
        <v>54</v>
      </c>
      <c r="E72" s="4"/>
      <c r="F72" s="4"/>
      <c r="G72" s="5">
        <f t="shared" si="1"/>
        <v>1692664</v>
      </c>
      <c r="H72" s="3">
        <v>75002</v>
      </c>
      <c r="I72" s="28">
        <v>0</v>
      </c>
      <c r="J72" s="28">
        <v>0</v>
      </c>
      <c r="K72" s="28">
        <v>0</v>
      </c>
      <c r="L72" s="28">
        <v>0</v>
      </c>
      <c r="M72" s="28">
        <v>2</v>
      </c>
      <c r="N72" s="28">
        <v>930600</v>
      </c>
      <c r="O72" s="28">
        <v>687060</v>
      </c>
      <c r="P72" s="28">
        <v>0</v>
      </c>
      <c r="Q72" s="28">
        <v>0</v>
      </c>
      <c r="R72" s="28">
        <v>0</v>
      </c>
    </row>
    <row r="73" spans="1:18">
      <c r="A73" s="3"/>
      <c r="B73" s="4"/>
      <c r="C73" s="4"/>
      <c r="D73" s="4" t="s">
        <v>55</v>
      </c>
      <c r="E73" s="4"/>
      <c r="F73" s="4"/>
      <c r="G73" s="5">
        <f t="shared" si="1"/>
        <v>47594036</v>
      </c>
      <c r="H73" s="3">
        <v>5013004</v>
      </c>
      <c r="I73" s="28">
        <v>4848620</v>
      </c>
      <c r="J73" s="28">
        <v>4855204</v>
      </c>
      <c r="K73" s="28">
        <v>4189322</v>
      </c>
      <c r="L73" s="28">
        <v>5042369</v>
      </c>
      <c r="M73" s="28">
        <v>3085118</v>
      </c>
      <c r="N73" s="28">
        <v>2305558</v>
      </c>
      <c r="O73" s="28">
        <v>2598583</v>
      </c>
      <c r="P73" s="28">
        <v>3670267</v>
      </c>
      <c r="Q73" s="28">
        <v>4875114</v>
      </c>
      <c r="R73" s="28">
        <v>7110877</v>
      </c>
    </row>
    <row r="74" spans="1:18">
      <c r="A74" s="3"/>
      <c r="B74" s="4"/>
      <c r="C74" s="4"/>
      <c r="D74" s="4" t="s">
        <v>56</v>
      </c>
      <c r="E74" s="4"/>
      <c r="F74" s="4"/>
      <c r="G74" s="5">
        <f t="shared" si="1"/>
        <v>0</v>
      </c>
      <c r="H74" s="3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</row>
    <row r="75" spans="1:18">
      <c r="A75" s="3"/>
      <c r="B75" s="4"/>
      <c r="C75" s="4"/>
      <c r="D75" s="4" t="s">
        <v>58</v>
      </c>
      <c r="E75" s="4"/>
      <c r="F75" s="4"/>
      <c r="G75" s="5">
        <f t="shared" ref="G75:G140" si="10">SUM(H75:R75)</f>
        <v>0</v>
      </c>
      <c r="H75" s="3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</row>
    <row r="76" spans="1:18">
      <c r="A76" s="3"/>
      <c r="B76" s="4"/>
      <c r="C76" s="4"/>
      <c r="D76" s="4" t="s">
        <v>59</v>
      </c>
      <c r="E76" s="4"/>
      <c r="F76" s="4"/>
      <c r="G76" s="5">
        <f t="shared" si="10"/>
        <v>0</v>
      </c>
      <c r="H76" s="3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</row>
    <row r="77" spans="1:18">
      <c r="A77" s="3"/>
      <c r="B77" s="4"/>
      <c r="C77" s="4"/>
      <c r="D77" s="4" t="s">
        <v>158</v>
      </c>
      <c r="E77" s="4"/>
      <c r="F77" s="4"/>
      <c r="G77" s="5">
        <f t="shared" si="10"/>
        <v>0</v>
      </c>
      <c r="H77" s="3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</row>
    <row r="78" spans="1:18">
      <c r="A78" s="3"/>
      <c r="B78" s="4"/>
      <c r="C78" s="4"/>
      <c r="D78" s="4" t="s">
        <v>165</v>
      </c>
      <c r="E78" s="4"/>
      <c r="F78" s="4"/>
      <c r="G78" s="5">
        <f t="shared" si="10"/>
        <v>0</v>
      </c>
      <c r="H78" s="3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</row>
    <row r="79" spans="1:18">
      <c r="A79" s="3"/>
      <c r="B79" s="4"/>
      <c r="C79" s="4"/>
      <c r="D79" s="4" t="s">
        <v>60</v>
      </c>
      <c r="E79" s="4"/>
      <c r="F79" s="4"/>
      <c r="G79" s="5">
        <f t="shared" si="10"/>
        <v>0</v>
      </c>
      <c r="H79" s="3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</row>
    <row r="80" spans="1:18">
      <c r="A80" s="3"/>
      <c r="B80" s="4"/>
      <c r="C80" s="4"/>
      <c r="D80" s="4" t="s">
        <v>61</v>
      </c>
      <c r="E80" s="4"/>
      <c r="F80" s="22" t="s">
        <v>121</v>
      </c>
      <c r="G80" s="5">
        <f t="shared" si="10"/>
        <v>85554720</v>
      </c>
      <c r="H80" s="3">
        <v>6863580</v>
      </c>
      <c r="I80" s="28">
        <v>9766920</v>
      </c>
      <c r="J80" s="28">
        <v>5910180</v>
      </c>
      <c r="K80" s="28">
        <v>5723700</v>
      </c>
      <c r="L80" s="28">
        <v>10125120</v>
      </c>
      <c r="M80" s="28">
        <v>6020520</v>
      </c>
      <c r="N80" s="28">
        <v>6367920</v>
      </c>
      <c r="O80" s="28">
        <v>7588740</v>
      </c>
      <c r="P80" s="28">
        <v>7411500</v>
      </c>
      <c r="Q80" s="28">
        <v>11772900</v>
      </c>
      <c r="R80" s="28">
        <v>8003640</v>
      </c>
    </row>
    <row r="81" spans="1:18">
      <c r="A81" s="3"/>
      <c r="B81" s="4"/>
      <c r="C81" s="4"/>
      <c r="D81" s="4" t="s">
        <v>62</v>
      </c>
      <c r="E81" s="4"/>
      <c r="F81" s="4"/>
      <c r="G81" s="5">
        <f t="shared" si="10"/>
        <v>78799813</v>
      </c>
      <c r="H81" s="3">
        <v>5573000</v>
      </c>
      <c r="I81" s="28">
        <v>9900000</v>
      </c>
      <c r="J81" s="28">
        <v>8961813</v>
      </c>
      <c r="K81" s="28">
        <v>2063000</v>
      </c>
      <c r="L81" s="28">
        <v>15802000</v>
      </c>
      <c r="M81" s="28">
        <v>7200000</v>
      </c>
      <c r="N81" s="28">
        <v>4820000</v>
      </c>
      <c r="O81" s="28">
        <v>6800000</v>
      </c>
      <c r="P81" s="28">
        <v>10200000</v>
      </c>
      <c r="Q81" s="28">
        <v>5026000</v>
      </c>
      <c r="R81" s="28">
        <v>2454000</v>
      </c>
    </row>
    <row r="82" spans="1:18">
      <c r="A82" s="3"/>
      <c r="B82" s="4"/>
      <c r="C82" s="4"/>
      <c r="D82" s="4" t="s">
        <v>63</v>
      </c>
      <c r="E82" s="4"/>
      <c r="F82" s="4"/>
      <c r="G82" s="5">
        <f t="shared" si="10"/>
        <v>42042000</v>
      </c>
      <c r="H82" s="3">
        <v>2700000</v>
      </c>
      <c r="I82" s="28">
        <v>4200000</v>
      </c>
      <c r="J82" s="28">
        <v>4500000</v>
      </c>
      <c r="K82" s="28">
        <v>4500000</v>
      </c>
      <c r="L82" s="28">
        <v>9242000</v>
      </c>
      <c r="M82" s="28">
        <v>5500000</v>
      </c>
      <c r="N82" s="28">
        <v>2500000</v>
      </c>
      <c r="O82" s="28">
        <v>3900000</v>
      </c>
      <c r="P82" s="28">
        <v>5000000</v>
      </c>
      <c r="Q82" s="28">
        <v>0</v>
      </c>
      <c r="R82" s="28">
        <v>0</v>
      </c>
    </row>
    <row r="83" spans="1:18">
      <c r="A83" s="3"/>
      <c r="B83" s="4"/>
      <c r="C83" s="4"/>
      <c r="D83" s="4" t="s">
        <v>64</v>
      </c>
      <c r="E83" s="4"/>
      <c r="F83" s="4"/>
      <c r="G83" s="5">
        <f t="shared" si="10"/>
        <v>35176472</v>
      </c>
      <c r="H83" s="3">
        <v>5600000</v>
      </c>
      <c r="I83" s="28">
        <v>3000000</v>
      </c>
      <c r="J83" s="28">
        <v>5400000</v>
      </c>
      <c r="K83" s="28">
        <v>863112</v>
      </c>
      <c r="L83" s="28">
        <v>8000000</v>
      </c>
      <c r="M83" s="28">
        <v>1000000</v>
      </c>
      <c r="N83" s="28">
        <v>413360</v>
      </c>
      <c r="O83" s="28">
        <v>5300000</v>
      </c>
      <c r="P83" s="28">
        <v>5600000</v>
      </c>
      <c r="Q83" s="28">
        <v>0</v>
      </c>
      <c r="R83" s="28">
        <v>0</v>
      </c>
    </row>
    <row r="84" spans="1:18">
      <c r="A84" s="3"/>
      <c r="B84" s="4"/>
      <c r="C84" s="4"/>
      <c r="D84" s="4" t="s">
        <v>65</v>
      </c>
      <c r="E84" s="4"/>
      <c r="F84" s="4"/>
      <c r="G84" s="5">
        <f t="shared" si="10"/>
        <v>317320000</v>
      </c>
      <c r="H84" s="3">
        <v>33300000</v>
      </c>
      <c r="I84" s="28">
        <v>44685000</v>
      </c>
      <c r="J84" s="28">
        <v>38476000</v>
      </c>
      <c r="K84" s="28">
        <v>26745000</v>
      </c>
      <c r="L84" s="28">
        <v>41748000</v>
      </c>
      <c r="M84" s="28">
        <v>17166000</v>
      </c>
      <c r="N84" s="28">
        <v>18269000</v>
      </c>
      <c r="O84" s="28">
        <v>45249000</v>
      </c>
      <c r="P84" s="28">
        <v>44702000</v>
      </c>
      <c r="Q84" s="28">
        <v>4526000</v>
      </c>
      <c r="R84" s="28">
        <v>2454000</v>
      </c>
    </row>
    <row r="85" spans="1:18">
      <c r="A85" s="3"/>
      <c r="B85" s="4"/>
      <c r="C85" s="4"/>
      <c r="D85" s="4" t="s">
        <v>66</v>
      </c>
      <c r="E85" s="4"/>
      <c r="F85" s="4"/>
      <c r="G85" s="5">
        <f t="shared" si="10"/>
        <v>0</v>
      </c>
      <c r="H85" s="3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</row>
    <row r="86" spans="1:18">
      <c r="A86" s="3"/>
      <c r="B86" s="4"/>
      <c r="C86" s="4"/>
      <c r="D86" s="4" t="s">
        <v>51</v>
      </c>
      <c r="E86" s="4"/>
      <c r="F86" s="4"/>
      <c r="G86" s="5">
        <f t="shared" si="10"/>
        <v>4352337</v>
      </c>
      <c r="H86" s="3">
        <v>58801</v>
      </c>
      <c r="I86" s="28">
        <v>640677</v>
      </c>
      <c r="J86" s="28">
        <v>534693</v>
      </c>
      <c r="K86" s="28">
        <v>73500</v>
      </c>
      <c r="L86" s="28">
        <v>631678</v>
      </c>
      <c r="M86" s="28">
        <v>58801</v>
      </c>
      <c r="N86" s="28">
        <v>863226</v>
      </c>
      <c r="O86" s="28">
        <v>599115</v>
      </c>
      <c r="P86" s="28">
        <v>524346</v>
      </c>
      <c r="Q86" s="28">
        <v>0</v>
      </c>
      <c r="R86" s="28">
        <v>367500</v>
      </c>
    </row>
    <row r="87" spans="1:18">
      <c r="A87" s="77" t="s">
        <v>111</v>
      </c>
      <c r="B87" s="78"/>
      <c r="C87" s="78"/>
      <c r="D87" s="78"/>
      <c r="E87" s="78"/>
      <c r="F87" s="78"/>
      <c r="G87" s="18">
        <f t="shared" si="10"/>
        <v>656872232</v>
      </c>
      <c r="H87" s="19">
        <f>SUM(H67:H86)</f>
        <v>59183387</v>
      </c>
      <c r="I87" s="32">
        <f t="shared" ref="I87:R87" si="11">SUM(I67:I86)</f>
        <v>80764043</v>
      </c>
      <c r="J87" s="32">
        <f t="shared" si="11"/>
        <v>73666183</v>
      </c>
      <c r="K87" s="32">
        <f t="shared" si="11"/>
        <v>49720765</v>
      </c>
      <c r="L87" s="32">
        <f t="shared" si="11"/>
        <v>96675982</v>
      </c>
      <c r="M87" s="32">
        <f t="shared" si="11"/>
        <v>40030441</v>
      </c>
      <c r="N87" s="32">
        <f t="shared" si="11"/>
        <v>38331946</v>
      </c>
      <c r="O87" s="32">
        <f t="shared" si="11"/>
        <v>79763118</v>
      </c>
      <c r="P87" s="32">
        <f t="shared" si="11"/>
        <v>84146086</v>
      </c>
      <c r="Q87" s="32">
        <f t="shared" si="11"/>
        <v>31289035</v>
      </c>
      <c r="R87" s="32">
        <f t="shared" si="11"/>
        <v>23301246</v>
      </c>
    </row>
    <row r="88" spans="1:18">
      <c r="A88" s="79" t="s">
        <v>109</v>
      </c>
      <c r="B88" s="80"/>
      <c r="C88" s="80"/>
      <c r="D88" s="80"/>
      <c r="E88" s="80"/>
      <c r="F88" s="80"/>
      <c r="G88" s="18">
        <f t="shared" si="10"/>
        <v>1538666915</v>
      </c>
      <c r="H88" s="19">
        <f>H65+H87</f>
        <v>124932979</v>
      </c>
      <c r="I88" s="32">
        <f t="shared" ref="I88:R88" si="12">I65+I87</f>
        <v>116791919</v>
      </c>
      <c r="J88" s="32">
        <f t="shared" si="12"/>
        <v>104385959</v>
      </c>
      <c r="K88" s="32">
        <f t="shared" si="12"/>
        <v>73112764</v>
      </c>
      <c r="L88" s="32">
        <f t="shared" si="12"/>
        <v>275844975</v>
      </c>
      <c r="M88" s="32">
        <f t="shared" si="12"/>
        <v>41286443</v>
      </c>
      <c r="N88" s="32">
        <f t="shared" si="12"/>
        <v>143851771</v>
      </c>
      <c r="O88" s="32">
        <f t="shared" si="12"/>
        <v>107214504</v>
      </c>
      <c r="P88" s="32">
        <f t="shared" si="12"/>
        <v>162105354</v>
      </c>
      <c r="Q88" s="32">
        <f t="shared" si="12"/>
        <v>184397477</v>
      </c>
      <c r="R88" s="32">
        <f t="shared" si="12"/>
        <v>204742770</v>
      </c>
    </row>
    <row r="89" spans="1:18" ht="14.25" thickBot="1">
      <c r="A89" s="81" t="s">
        <v>115</v>
      </c>
      <c r="B89" s="82"/>
      <c r="C89" s="82"/>
      <c r="D89" s="82"/>
      <c r="E89" s="82"/>
      <c r="F89" s="85"/>
      <c r="G89" s="25">
        <f t="shared" si="10"/>
        <v>1744084765</v>
      </c>
      <c r="H89" s="19">
        <f>H51+H88</f>
        <v>141508288</v>
      </c>
      <c r="I89" s="32">
        <f t="shared" ref="I89:R89" si="13">I51+I88</f>
        <v>139868362</v>
      </c>
      <c r="J89" s="32">
        <f t="shared" si="13"/>
        <v>121338420</v>
      </c>
      <c r="K89" s="32">
        <f t="shared" si="13"/>
        <v>87739473</v>
      </c>
      <c r="L89" s="32">
        <f t="shared" si="13"/>
        <v>299050423</v>
      </c>
      <c r="M89" s="32">
        <f t="shared" si="13"/>
        <v>56541323</v>
      </c>
      <c r="N89" s="32">
        <f t="shared" si="13"/>
        <v>160898411</v>
      </c>
      <c r="O89" s="32">
        <f t="shared" si="13"/>
        <v>122265110</v>
      </c>
      <c r="P89" s="32">
        <f t="shared" si="13"/>
        <v>183989408</v>
      </c>
      <c r="Q89" s="32">
        <f t="shared" si="13"/>
        <v>210401758</v>
      </c>
      <c r="R89" s="32">
        <f t="shared" si="13"/>
        <v>220483789</v>
      </c>
    </row>
    <row r="90" spans="1:18" ht="14.25" thickTop="1">
      <c r="A90" s="40" t="s">
        <v>67</v>
      </c>
      <c r="B90" s="41"/>
      <c r="C90" s="41"/>
      <c r="D90" s="41"/>
      <c r="E90" s="41"/>
      <c r="F90" s="43"/>
      <c r="G90" s="42"/>
      <c r="H90" s="3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>
      <c r="A91" s="3"/>
      <c r="B91" s="4" t="s">
        <v>68</v>
      </c>
      <c r="C91" s="4"/>
      <c r="D91" s="4"/>
      <c r="E91" s="4"/>
      <c r="F91" s="4"/>
      <c r="G91" s="5"/>
      <c r="H91" s="3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>
      <c r="A92" s="3"/>
      <c r="B92" s="4"/>
      <c r="C92" s="12" t="s">
        <v>69</v>
      </c>
      <c r="D92" s="12"/>
      <c r="E92" s="12"/>
      <c r="F92" s="12"/>
      <c r="G92" s="13">
        <f t="shared" si="10"/>
        <v>0</v>
      </c>
      <c r="H92" s="14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</row>
    <row r="93" spans="1:18">
      <c r="A93" s="3"/>
      <c r="B93" s="4"/>
      <c r="C93" s="12" t="s">
        <v>70</v>
      </c>
      <c r="D93" s="12"/>
      <c r="E93" s="12"/>
      <c r="F93" s="12"/>
      <c r="G93" s="13">
        <f t="shared" si="10"/>
        <v>43538544</v>
      </c>
      <c r="H93" s="14">
        <v>1454831</v>
      </c>
      <c r="I93" s="31">
        <v>6102810</v>
      </c>
      <c r="J93" s="31">
        <v>2817573</v>
      </c>
      <c r="K93" s="31">
        <v>2226294</v>
      </c>
      <c r="L93" s="31">
        <v>4172951</v>
      </c>
      <c r="M93" s="31">
        <v>3640362</v>
      </c>
      <c r="N93" s="31">
        <v>5544351</v>
      </c>
      <c r="O93" s="31">
        <v>1767846</v>
      </c>
      <c r="P93" s="31">
        <v>5759045</v>
      </c>
      <c r="Q93" s="31">
        <v>4811667</v>
      </c>
      <c r="R93" s="31">
        <v>5240814</v>
      </c>
    </row>
    <row r="94" spans="1:18">
      <c r="A94" s="3"/>
      <c r="B94" s="4"/>
      <c r="C94" s="12" t="s">
        <v>71</v>
      </c>
      <c r="D94" s="12"/>
      <c r="E94" s="12"/>
      <c r="F94" s="12"/>
      <c r="G94" s="13">
        <f t="shared" si="10"/>
        <v>0</v>
      </c>
      <c r="H94" s="14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</row>
    <row r="95" spans="1:18">
      <c r="A95" s="3"/>
      <c r="B95" s="4"/>
      <c r="C95" s="12" t="s">
        <v>72</v>
      </c>
      <c r="D95" s="12"/>
      <c r="E95" s="12"/>
      <c r="F95" s="12"/>
      <c r="G95" s="13">
        <f t="shared" si="10"/>
        <v>0</v>
      </c>
      <c r="H95" s="14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</row>
    <row r="96" spans="1:18">
      <c r="A96" s="3"/>
      <c r="B96" s="4"/>
      <c r="C96" s="4" t="s">
        <v>73</v>
      </c>
      <c r="D96" s="4"/>
      <c r="E96" s="4"/>
      <c r="F96" s="4"/>
      <c r="G96" s="5">
        <f t="shared" si="10"/>
        <v>1919165</v>
      </c>
      <c r="H96" s="3">
        <f>SUM(H97,H109)</f>
        <v>130460</v>
      </c>
      <c r="I96" s="28">
        <f t="shared" ref="I96:R96" si="14">SUM(I97,I109)</f>
        <v>192220</v>
      </c>
      <c r="J96" s="28">
        <f t="shared" si="14"/>
        <v>129710</v>
      </c>
      <c r="K96" s="28">
        <f t="shared" si="14"/>
        <v>107050</v>
      </c>
      <c r="L96" s="28">
        <f t="shared" si="14"/>
        <v>227780</v>
      </c>
      <c r="M96" s="28">
        <f t="shared" si="14"/>
        <v>131625</v>
      </c>
      <c r="N96" s="28">
        <f t="shared" si="14"/>
        <v>132860</v>
      </c>
      <c r="O96" s="28">
        <f t="shared" si="14"/>
        <v>145720</v>
      </c>
      <c r="P96" s="28">
        <f t="shared" si="14"/>
        <v>207500</v>
      </c>
      <c r="Q96" s="28">
        <f t="shared" si="14"/>
        <v>252260</v>
      </c>
      <c r="R96" s="28">
        <f t="shared" si="14"/>
        <v>261980</v>
      </c>
    </row>
    <row r="97" spans="1:18">
      <c r="A97" s="3"/>
      <c r="B97" s="4"/>
      <c r="C97" s="4"/>
      <c r="D97" s="4" t="s">
        <v>74</v>
      </c>
      <c r="E97" s="4"/>
      <c r="F97" s="4"/>
      <c r="G97" s="5">
        <f t="shared" si="10"/>
        <v>1919165</v>
      </c>
      <c r="H97" s="3">
        <f>SUM(H98:H108)</f>
        <v>130460</v>
      </c>
      <c r="I97" s="28">
        <f>SUM(I98:I108)</f>
        <v>192220</v>
      </c>
      <c r="J97" s="28">
        <f t="shared" ref="J97:R97" si="15">SUM(J98:J108)</f>
        <v>129710</v>
      </c>
      <c r="K97" s="28">
        <f t="shared" si="15"/>
        <v>107050</v>
      </c>
      <c r="L97" s="28">
        <f t="shared" si="15"/>
        <v>227780</v>
      </c>
      <c r="M97" s="28">
        <f t="shared" si="15"/>
        <v>131625</v>
      </c>
      <c r="N97" s="28">
        <f t="shared" si="15"/>
        <v>132860</v>
      </c>
      <c r="O97" s="28">
        <f t="shared" si="15"/>
        <v>145720</v>
      </c>
      <c r="P97" s="28">
        <f t="shared" si="15"/>
        <v>207500</v>
      </c>
      <c r="Q97" s="28">
        <f t="shared" si="15"/>
        <v>252260</v>
      </c>
      <c r="R97" s="28">
        <f t="shared" si="15"/>
        <v>261980</v>
      </c>
    </row>
    <row r="98" spans="1:18">
      <c r="A98" s="3"/>
      <c r="B98" s="4"/>
      <c r="C98" s="4"/>
      <c r="D98" s="4"/>
      <c r="E98" s="4" t="s">
        <v>75</v>
      </c>
      <c r="F98" s="4"/>
      <c r="G98" s="5">
        <f t="shared" si="10"/>
        <v>615165</v>
      </c>
      <c r="H98" s="3">
        <v>46760</v>
      </c>
      <c r="I98" s="28">
        <v>57420</v>
      </c>
      <c r="J98" s="28">
        <v>46210</v>
      </c>
      <c r="K98" s="28">
        <v>35650</v>
      </c>
      <c r="L98" s="28">
        <v>67680</v>
      </c>
      <c r="M98" s="28">
        <v>40325</v>
      </c>
      <c r="N98" s="28">
        <v>41660</v>
      </c>
      <c r="O98" s="28">
        <v>51420</v>
      </c>
      <c r="P98" s="28">
        <v>61800</v>
      </c>
      <c r="Q98" s="28">
        <v>80960</v>
      </c>
      <c r="R98" s="28">
        <v>85280</v>
      </c>
    </row>
    <row r="99" spans="1:18">
      <c r="A99" s="3"/>
      <c r="B99" s="4"/>
      <c r="C99" s="4"/>
      <c r="D99" s="4"/>
      <c r="E99" s="4" t="s">
        <v>76</v>
      </c>
      <c r="F99" s="4"/>
      <c r="G99" s="5">
        <f t="shared" si="10"/>
        <v>1304000</v>
      </c>
      <c r="H99" s="3">
        <v>83700</v>
      </c>
      <c r="I99" s="28">
        <v>134800</v>
      </c>
      <c r="J99" s="28">
        <v>83500</v>
      </c>
      <c r="K99" s="28">
        <v>71400</v>
      </c>
      <c r="L99" s="28">
        <v>160100</v>
      </c>
      <c r="M99" s="28">
        <v>91300</v>
      </c>
      <c r="N99" s="28">
        <v>91200</v>
      </c>
      <c r="O99" s="28">
        <v>94300</v>
      </c>
      <c r="P99" s="28">
        <v>145700</v>
      </c>
      <c r="Q99" s="28">
        <v>171300</v>
      </c>
      <c r="R99" s="28">
        <v>176700</v>
      </c>
    </row>
    <row r="100" spans="1:18">
      <c r="A100" s="3"/>
      <c r="B100" s="4"/>
      <c r="C100" s="4"/>
      <c r="D100" s="4"/>
      <c r="E100" s="4" t="s">
        <v>77</v>
      </c>
      <c r="F100" s="4"/>
      <c r="G100" s="5">
        <f t="shared" si="10"/>
        <v>0</v>
      </c>
      <c r="H100" s="3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</row>
    <row r="101" spans="1:18">
      <c r="A101" s="3"/>
      <c r="B101" s="4"/>
      <c r="C101" s="4"/>
      <c r="D101" s="4"/>
      <c r="E101" s="4" t="s">
        <v>78</v>
      </c>
      <c r="F101" s="4"/>
      <c r="G101" s="5">
        <f t="shared" si="10"/>
        <v>0</v>
      </c>
      <c r="H101" s="3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</row>
    <row r="102" spans="1:18">
      <c r="A102" s="3"/>
      <c r="B102" s="4"/>
      <c r="C102" s="4"/>
      <c r="D102" s="4"/>
      <c r="E102" s="4" t="s">
        <v>79</v>
      </c>
      <c r="F102" s="4"/>
      <c r="G102" s="5">
        <f t="shared" si="10"/>
        <v>0</v>
      </c>
      <c r="H102" s="3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</row>
    <row r="103" spans="1:18">
      <c r="A103" s="3"/>
      <c r="B103" s="4"/>
      <c r="C103" s="4"/>
      <c r="D103" s="4"/>
      <c r="E103" s="4" t="s">
        <v>80</v>
      </c>
      <c r="F103" s="4"/>
      <c r="G103" s="5">
        <f t="shared" si="10"/>
        <v>0</v>
      </c>
      <c r="H103" s="3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</row>
    <row r="104" spans="1:18">
      <c r="A104" s="3"/>
      <c r="B104" s="4"/>
      <c r="C104" s="4"/>
      <c r="D104" s="4"/>
      <c r="E104" s="4" t="s">
        <v>81</v>
      </c>
      <c r="F104" s="4"/>
      <c r="G104" s="5">
        <f t="shared" si="10"/>
        <v>0</v>
      </c>
      <c r="H104" s="3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</row>
    <row r="105" spans="1:18">
      <c r="A105" s="3"/>
      <c r="B105" s="4"/>
      <c r="C105" s="4"/>
      <c r="D105" s="4"/>
      <c r="E105" s="4" t="s">
        <v>82</v>
      </c>
      <c r="F105" s="4"/>
      <c r="G105" s="5">
        <f t="shared" si="10"/>
        <v>0</v>
      </c>
      <c r="H105" s="3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</row>
    <row r="106" spans="1:18">
      <c r="A106" s="3"/>
      <c r="B106" s="4"/>
      <c r="C106" s="4"/>
      <c r="D106" s="4"/>
      <c r="E106" s="4" t="s">
        <v>83</v>
      </c>
      <c r="F106" s="4"/>
      <c r="G106" s="5">
        <f t="shared" si="10"/>
        <v>0</v>
      </c>
      <c r="H106" s="3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</row>
    <row r="107" spans="1:18">
      <c r="A107" s="3"/>
      <c r="B107" s="4"/>
      <c r="C107" s="4"/>
      <c r="D107" s="4"/>
      <c r="E107" s="4" t="s">
        <v>166</v>
      </c>
      <c r="F107" s="4"/>
      <c r="G107" s="5">
        <f t="shared" si="10"/>
        <v>0</v>
      </c>
      <c r="H107" s="3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</row>
    <row r="108" spans="1:18">
      <c r="A108" s="3"/>
      <c r="B108" s="4"/>
      <c r="C108" s="4"/>
      <c r="D108" s="4"/>
      <c r="E108" s="4" t="s">
        <v>167</v>
      </c>
      <c r="F108" s="4"/>
      <c r="G108" s="5">
        <f t="shared" si="10"/>
        <v>0</v>
      </c>
      <c r="H108" s="3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</row>
    <row r="109" spans="1:18">
      <c r="A109" s="3"/>
      <c r="B109" s="4"/>
      <c r="C109" s="4"/>
      <c r="D109" s="4" t="s">
        <v>83</v>
      </c>
      <c r="E109" s="4"/>
      <c r="F109" s="4"/>
      <c r="G109" s="5">
        <f t="shared" si="10"/>
        <v>0</v>
      </c>
      <c r="H109" s="3">
        <f>SUM(H110:H111)</f>
        <v>0</v>
      </c>
      <c r="I109" s="28">
        <f t="shared" ref="I109:R109" si="16">SUM(I110:I111)</f>
        <v>0</v>
      </c>
      <c r="J109" s="28">
        <f t="shared" si="16"/>
        <v>0</v>
      </c>
      <c r="K109" s="28">
        <f t="shared" si="16"/>
        <v>0</v>
      </c>
      <c r="L109" s="28">
        <f t="shared" si="16"/>
        <v>0</v>
      </c>
      <c r="M109" s="28">
        <f t="shared" si="16"/>
        <v>0</v>
      </c>
      <c r="N109" s="28">
        <f t="shared" si="16"/>
        <v>0</v>
      </c>
      <c r="O109" s="28">
        <f t="shared" si="16"/>
        <v>0</v>
      </c>
      <c r="P109" s="28">
        <f t="shared" si="16"/>
        <v>0</v>
      </c>
      <c r="Q109" s="28">
        <f t="shared" si="16"/>
        <v>0</v>
      </c>
      <c r="R109" s="28">
        <f t="shared" si="16"/>
        <v>0</v>
      </c>
    </row>
    <row r="110" spans="1:18">
      <c r="A110" s="3"/>
      <c r="B110" s="4"/>
      <c r="C110" s="4"/>
      <c r="D110" s="4"/>
      <c r="E110" s="4" t="s">
        <v>84</v>
      </c>
      <c r="F110" s="4"/>
      <c r="G110" s="5">
        <f t="shared" si="10"/>
        <v>0</v>
      </c>
      <c r="H110" s="3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</row>
    <row r="111" spans="1:18">
      <c r="A111" s="3"/>
      <c r="B111" s="4"/>
      <c r="C111" s="4"/>
      <c r="D111" s="4"/>
      <c r="E111" s="4" t="s">
        <v>83</v>
      </c>
      <c r="F111" s="4"/>
      <c r="G111" s="5">
        <f t="shared" si="10"/>
        <v>0</v>
      </c>
      <c r="H111" s="3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</row>
    <row r="112" spans="1:18">
      <c r="A112" s="3"/>
      <c r="B112" s="4"/>
      <c r="C112" s="12" t="s">
        <v>85</v>
      </c>
      <c r="D112" s="12"/>
      <c r="E112" s="12"/>
      <c r="F112" s="12"/>
      <c r="G112" s="13">
        <f t="shared" si="10"/>
        <v>0</v>
      </c>
      <c r="H112" s="14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</row>
    <row r="113" spans="1:18">
      <c r="A113" s="3"/>
      <c r="B113" s="4"/>
      <c r="C113" s="12" t="s">
        <v>86</v>
      </c>
      <c r="D113" s="12"/>
      <c r="E113" s="12"/>
      <c r="F113" s="12"/>
      <c r="G113" s="13">
        <f t="shared" si="10"/>
        <v>0</v>
      </c>
      <c r="H113" s="14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</row>
    <row r="114" spans="1:18">
      <c r="A114" s="3"/>
      <c r="B114" s="4"/>
      <c r="C114" s="12" t="s">
        <v>87</v>
      </c>
      <c r="D114" s="12"/>
      <c r="E114" s="12"/>
      <c r="F114" s="12"/>
      <c r="G114" s="13">
        <f t="shared" si="10"/>
        <v>0</v>
      </c>
      <c r="H114" s="14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</row>
    <row r="115" spans="1:18">
      <c r="A115" s="3"/>
      <c r="B115" s="4"/>
      <c r="C115" s="12" t="s">
        <v>88</v>
      </c>
      <c r="D115" s="12"/>
      <c r="E115" s="12"/>
      <c r="F115" s="12"/>
      <c r="G115" s="13">
        <f t="shared" si="10"/>
        <v>29370000</v>
      </c>
      <c r="H115" s="14">
        <v>2150000</v>
      </c>
      <c r="I115" s="31">
        <v>2210000</v>
      </c>
      <c r="J115" s="31">
        <v>2350000</v>
      </c>
      <c r="K115" s="31">
        <v>2110000</v>
      </c>
      <c r="L115" s="31">
        <v>4020000</v>
      </c>
      <c r="M115" s="31">
        <v>1750000</v>
      </c>
      <c r="N115" s="31">
        <v>2060000</v>
      </c>
      <c r="O115" s="31">
        <v>2370000</v>
      </c>
      <c r="P115" s="31">
        <v>3090000</v>
      </c>
      <c r="Q115" s="31">
        <v>3230000</v>
      </c>
      <c r="R115" s="31">
        <v>4030000</v>
      </c>
    </row>
    <row r="116" spans="1:18">
      <c r="A116" s="3"/>
      <c r="B116" s="4"/>
      <c r="C116" s="12" t="s">
        <v>89</v>
      </c>
      <c r="D116" s="12"/>
      <c r="E116" s="12"/>
      <c r="F116" s="12"/>
      <c r="G116" s="13">
        <f t="shared" si="10"/>
        <v>0</v>
      </c>
      <c r="H116" s="14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</row>
    <row r="117" spans="1:18">
      <c r="A117" s="3"/>
      <c r="B117" s="4"/>
      <c r="C117" s="12" t="s">
        <v>90</v>
      </c>
      <c r="D117" s="12"/>
      <c r="E117" s="12"/>
      <c r="F117" s="12"/>
      <c r="G117" s="13">
        <f t="shared" si="10"/>
        <v>0</v>
      </c>
      <c r="H117" s="14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</row>
    <row r="118" spans="1:18">
      <c r="A118" s="3"/>
      <c r="B118" s="4"/>
      <c r="C118" s="4" t="s">
        <v>91</v>
      </c>
      <c r="D118" s="4"/>
      <c r="E118" s="4"/>
      <c r="F118" s="4"/>
      <c r="G118" s="5">
        <f t="shared" si="10"/>
        <v>0</v>
      </c>
      <c r="H118" s="3">
        <f>SUM(H119)</f>
        <v>0</v>
      </c>
      <c r="I118" s="28">
        <f t="shared" ref="I118:R118" si="17">SUM(I119)</f>
        <v>0</v>
      </c>
      <c r="J118" s="28">
        <f t="shared" si="17"/>
        <v>0</v>
      </c>
      <c r="K118" s="28">
        <f t="shared" si="17"/>
        <v>0</v>
      </c>
      <c r="L118" s="28">
        <f t="shared" si="17"/>
        <v>0</v>
      </c>
      <c r="M118" s="28">
        <f t="shared" si="17"/>
        <v>0</v>
      </c>
      <c r="N118" s="28">
        <f t="shared" si="17"/>
        <v>0</v>
      </c>
      <c r="O118" s="28">
        <f t="shared" si="17"/>
        <v>0</v>
      </c>
      <c r="P118" s="28">
        <f t="shared" si="17"/>
        <v>0</v>
      </c>
      <c r="Q118" s="28">
        <f t="shared" si="17"/>
        <v>0</v>
      </c>
      <c r="R118" s="28">
        <f t="shared" si="17"/>
        <v>0</v>
      </c>
    </row>
    <row r="119" spans="1:18">
      <c r="A119" s="3"/>
      <c r="B119" s="4"/>
      <c r="C119" s="4"/>
      <c r="D119" s="4" t="s">
        <v>92</v>
      </c>
      <c r="E119" s="4"/>
      <c r="F119" s="4"/>
      <c r="G119" s="5">
        <f t="shared" si="10"/>
        <v>0</v>
      </c>
      <c r="H119" s="3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</row>
    <row r="120" spans="1:18">
      <c r="A120" s="3"/>
      <c r="B120" s="4"/>
      <c r="C120" s="15" t="s">
        <v>93</v>
      </c>
      <c r="D120" s="15"/>
      <c r="E120" s="15"/>
      <c r="F120" s="15"/>
      <c r="G120" s="7">
        <f t="shared" si="10"/>
        <v>0</v>
      </c>
      <c r="H120" s="2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</row>
    <row r="121" spans="1:18">
      <c r="A121" s="77" t="s">
        <v>112</v>
      </c>
      <c r="B121" s="78"/>
      <c r="C121" s="78"/>
      <c r="D121" s="78"/>
      <c r="E121" s="78"/>
      <c r="F121" s="78"/>
      <c r="G121" s="18">
        <f t="shared" si="10"/>
        <v>74827709</v>
      </c>
      <c r="H121" s="19">
        <f>SUM(H92:H96,H112:H118,H120)</f>
        <v>3735291</v>
      </c>
      <c r="I121" s="32">
        <f t="shared" ref="I121:R121" si="18">SUM(I92:I96,I112:I118,I120)</f>
        <v>8505030</v>
      </c>
      <c r="J121" s="32">
        <f t="shared" si="18"/>
        <v>5297283</v>
      </c>
      <c r="K121" s="32">
        <f t="shared" si="18"/>
        <v>4443344</v>
      </c>
      <c r="L121" s="32">
        <f t="shared" si="18"/>
        <v>8420731</v>
      </c>
      <c r="M121" s="32">
        <f t="shared" si="18"/>
        <v>5521987</v>
      </c>
      <c r="N121" s="32">
        <f t="shared" si="18"/>
        <v>7737211</v>
      </c>
      <c r="O121" s="32">
        <f t="shared" si="18"/>
        <v>4283566</v>
      </c>
      <c r="P121" s="32">
        <f t="shared" si="18"/>
        <v>9056545</v>
      </c>
      <c r="Q121" s="32">
        <f t="shared" si="18"/>
        <v>8293927</v>
      </c>
      <c r="R121" s="32">
        <f t="shared" si="18"/>
        <v>9532794</v>
      </c>
    </row>
    <row r="122" spans="1:18">
      <c r="A122" s="3"/>
      <c r="B122" s="4" t="s">
        <v>94</v>
      </c>
      <c r="C122" s="4"/>
      <c r="D122" s="4"/>
      <c r="E122" s="4"/>
      <c r="F122" s="4"/>
      <c r="G122" s="5">
        <f t="shared" si="10"/>
        <v>0</v>
      </c>
      <c r="H122" s="3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>
      <c r="A123" s="3"/>
      <c r="B123" s="4"/>
      <c r="C123" s="6" t="s">
        <v>95</v>
      </c>
      <c r="D123" s="6"/>
      <c r="E123" s="6"/>
      <c r="F123" s="6"/>
      <c r="G123" s="7">
        <f t="shared" si="10"/>
        <v>117527000</v>
      </c>
      <c r="H123" s="8">
        <f>SUM(H124)</f>
        <v>0</v>
      </c>
      <c r="I123" s="29">
        <f t="shared" ref="I123:R123" si="19">SUM(I124)</f>
        <v>0</v>
      </c>
      <c r="J123" s="29">
        <f t="shared" si="19"/>
        <v>0</v>
      </c>
      <c r="K123" s="29">
        <f t="shared" si="19"/>
        <v>0</v>
      </c>
      <c r="L123" s="29">
        <f t="shared" si="19"/>
        <v>0</v>
      </c>
      <c r="M123" s="29">
        <f t="shared" si="19"/>
        <v>0</v>
      </c>
      <c r="N123" s="29">
        <f t="shared" si="19"/>
        <v>29600000</v>
      </c>
      <c r="O123" s="29">
        <f t="shared" si="19"/>
        <v>0</v>
      </c>
      <c r="P123" s="29">
        <f t="shared" si="19"/>
        <v>0</v>
      </c>
      <c r="Q123" s="29">
        <f t="shared" si="19"/>
        <v>33320000</v>
      </c>
      <c r="R123" s="29">
        <f t="shared" si="19"/>
        <v>54607000</v>
      </c>
    </row>
    <row r="124" spans="1:18">
      <c r="A124" s="3"/>
      <c r="B124" s="4"/>
      <c r="C124" s="4"/>
      <c r="D124" s="4" t="s">
        <v>96</v>
      </c>
      <c r="E124" s="4"/>
      <c r="F124" s="4"/>
      <c r="G124" s="5">
        <f t="shared" si="10"/>
        <v>117527000</v>
      </c>
      <c r="H124" s="3">
        <f>SUM(H125:H126)</f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29600000</v>
      </c>
      <c r="O124" s="28">
        <v>0</v>
      </c>
      <c r="P124" s="28">
        <v>0</v>
      </c>
      <c r="Q124" s="28">
        <v>33320000</v>
      </c>
      <c r="R124" s="28">
        <v>54607000</v>
      </c>
    </row>
    <row r="125" spans="1:18">
      <c r="A125" s="3"/>
      <c r="B125" s="4"/>
      <c r="C125" s="4"/>
      <c r="D125" s="4"/>
      <c r="E125" s="4" t="s">
        <v>97</v>
      </c>
      <c r="F125" s="4"/>
      <c r="G125" s="5">
        <f t="shared" si="10"/>
        <v>117527000</v>
      </c>
      <c r="H125" s="3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29600000</v>
      </c>
      <c r="O125" s="28">
        <v>0</v>
      </c>
      <c r="P125" s="28">
        <v>0</v>
      </c>
      <c r="Q125" s="28">
        <v>33320000</v>
      </c>
      <c r="R125" s="28">
        <v>54607000</v>
      </c>
    </row>
    <row r="126" spans="1:18">
      <c r="A126" s="3"/>
      <c r="B126" s="4"/>
      <c r="C126" s="9"/>
      <c r="D126" s="9"/>
      <c r="E126" s="9" t="s">
        <v>98</v>
      </c>
      <c r="F126" s="9"/>
      <c r="G126" s="10">
        <f t="shared" si="10"/>
        <v>0</v>
      </c>
      <c r="H126" s="11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</row>
    <row r="127" spans="1:18">
      <c r="A127" s="3"/>
      <c r="B127" s="4"/>
      <c r="C127" s="4" t="s">
        <v>99</v>
      </c>
      <c r="D127" s="4"/>
      <c r="E127" s="4"/>
      <c r="F127" s="4"/>
      <c r="G127" s="5">
        <f t="shared" si="10"/>
        <v>0</v>
      </c>
      <c r="H127" s="3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</row>
    <row r="128" spans="1:18">
      <c r="A128" s="3"/>
      <c r="B128" s="4"/>
      <c r="C128" s="6" t="s">
        <v>100</v>
      </c>
      <c r="D128" s="6"/>
      <c r="E128" s="6"/>
      <c r="F128" s="6"/>
      <c r="G128" s="7">
        <f t="shared" si="10"/>
        <v>0</v>
      </c>
      <c r="H128" s="8">
        <f>SUM(H129)</f>
        <v>0</v>
      </c>
      <c r="I128" s="29">
        <f t="shared" ref="I128:R128" si="20">SUM(I129)</f>
        <v>0</v>
      </c>
      <c r="J128" s="29">
        <f t="shared" si="20"/>
        <v>0</v>
      </c>
      <c r="K128" s="29">
        <f t="shared" si="20"/>
        <v>0</v>
      </c>
      <c r="L128" s="29">
        <f t="shared" si="20"/>
        <v>0</v>
      </c>
      <c r="M128" s="29">
        <f t="shared" si="20"/>
        <v>0</v>
      </c>
      <c r="N128" s="29">
        <f t="shared" si="20"/>
        <v>0</v>
      </c>
      <c r="O128" s="29">
        <f t="shared" si="20"/>
        <v>0</v>
      </c>
      <c r="P128" s="29">
        <f t="shared" si="20"/>
        <v>0</v>
      </c>
      <c r="Q128" s="29">
        <f t="shared" si="20"/>
        <v>0</v>
      </c>
      <c r="R128" s="29">
        <f t="shared" si="20"/>
        <v>0</v>
      </c>
    </row>
    <row r="129" spans="1:18">
      <c r="A129" s="3"/>
      <c r="B129" s="4"/>
      <c r="C129" s="9"/>
      <c r="D129" s="9" t="s">
        <v>100</v>
      </c>
      <c r="E129" s="9"/>
      <c r="F129" s="9"/>
      <c r="G129" s="10">
        <f t="shared" si="10"/>
        <v>0</v>
      </c>
      <c r="H129" s="11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</row>
    <row r="130" spans="1:18">
      <c r="A130" s="3"/>
      <c r="B130" s="4"/>
      <c r="C130" s="4" t="s">
        <v>101</v>
      </c>
      <c r="D130" s="4"/>
      <c r="E130" s="4"/>
      <c r="F130" s="4"/>
      <c r="G130" s="5">
        <f t="shared" si="10"/>
        <v>0</v>
      </c>
      <c r="H130" s="3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</row>
    <row r="131" spans="1:18">
      <c r="A131" s="3"/>
      <c r="B131" s="4"/>
      <c r="C131" s="12" t="s">
        <v>102</v>
      </c>
      <c r="D131" s="12"/>
      <c r="E131" s="12"/>
      <c r="F131" s="12"/>
      <c r="G131" s="13">
        <f t="shared" si="10"/>
        <v>0</v>
      </c>
      <c r="H131" s="14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</row>
    <row r="132" spans="1:18">
      <c r="A132" s="3"/>
      <c r="B132" s="4"/>
      <c r="C132" s="12" t="s">
        <v>103</v>
      </c>
      <c r="D132" s="12"/>
      <c r="E132" s="12"/>
      <c r="F132" s="24" t="s">
        <v>121</v>
      </c>
      <c r="G132" s="13">
        <f t="shared" si="10"/>
        <v>85554720</v>
      </c>
      <c r="H132" s="14">
        <v>6863580</v>
      </c>
      <c r="I132" s="31">
        <v>9766920</v>
      </c>
      <c r="J132" s="31">
        <v>5910180</v>
      </c>
      <c r="K132" s="31">
        <v>5723700</v>
      </c>
      <c r="L132" s="31">
        <v>10125120</v>
      </c>
      <c r="M132" s="31">
        <v>6020520</v>
      </c>
      <c r="N132" s="31">
        <v>6367920</v>
      </c>
      <c r="O132" s="31">
        <v>7588740</v>
      </c>
      <c r="P132" s="31">
        <v>7411500</v>
      </c>
      <c r="Q132" s="31">
        <v>11772900</v>
      </c>
      <c r="R132" s="31">
        <v>8003640</v>
      </c>
    </row>
    <row r="133" spans="1:18">
      <c r="A133" s="3"/>
      <c r="B133" s="4"/>
      <c r="C133" s="12" t="s">
        <v>104</v>
      </c>
      <c r="D133" s="12"/>
      <c r="E133" s="12"/>
      <c r="F133" s="12"/>
      <c r="G133" s="13">
        <f t="shared" si="10"/>
        <v>0</v>
      </c>
      <c r="H133" s="14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</row>
    <row r="134" spans="1:18">
      <c r="A134" s="3"/>
      <c r="B134" s="4"/>
      <c r="C134" s="12" t="s">
        <v>105</v>
      </c>
      <c r="D134" s="12"/>
      <c r="E134" s="12"/>
      <c r="F134" s="12"/>
      <c r="G134" s="13">
        <f t="shared" si="10"/>
        <v>0</v>
      </c>
      <c r="H134" s="14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</row>
    <row r="135" spans="1:18">
      <c r="A135" s="3"/>
      <c r="B135" s="4"/>
      <c r="C135" s="4" t="s">
        <v>106</v>
      </c>
      <c r="D135" s="4"/>
      <c r="E135" s="4"/>
      <c r="F135" s="4"/>
      <c r="G135" s="5">
        <f t="shared" si="10"/>
        <v>0</v>
      </c>
      <c r="H135" s="3">
        <f>SUM(H136:H137)</f>
        <v>0</v>
      </c>
      <c r="I135" s="28">
        <f t="shared" ref="I135:R135" si="21">SUM(I136:I137)</f>
        <v>0</v>
      </c>
      <c r="J135" s="28">
        <f t="shared" si="21"/>
        <v>0</v>
      </c>
      <c r="K135" s="28">
        <f t="shared" si="21"/>
        <v>0</v>
      </c>
      <c r="L135" s="28">
        <f t="shared" si="21"/>
        <v>0</v>
      </c>
      <c r="M135" s="28">
        <f t="shared" si="21"/>
        <v>0</v>
      </c>
      <c r="N135" s="28">
        <f t="shared" si="21"/>
        <v>0</v>
      </c>
      <c r="O135" s="28">
        <f t="shared" si="21"/>
        <v>0</v>
      </c>
      <c r="P135" s="28">
        <f t="shared" si="21"/>
        <v>0</v>
      </c>
      <c r="Q135" s="28">
        <f t="shared" si="21"/>
        <v>0</v>
      </c>
      <c r="R135" s="28">
        <f t="shared" si="21"/>
        <v>0</v>
      </c>
    </row>
    <row r="136" spans="1:18">
      <c r="A136" s="3"/>
      <c r="B136" s="4"/>
      <c r="C136" s="4"/>
      <c r="D136" s="4" t="s">
        <v>106</v>
      </c>
      <c r="E136" s="4"/>
      <c r="F136" s="4"/>
      <c r="G136" s="5">
        <f t="shared" si="10"/>
        <v>0</v>
      </c>
      <c r="H136" s="3">
        <f>SUM(H137)</f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</row>
    <row r="137" spans="1:18">
      <c r="A137" s="3"/>
      <c r="B137" s="4"/>
      <c r="C137" s="4"/>
      <c r="D137" s="4"/>
      <c r="E137" s="4" t="s">
        <v>107</v>
      </c>
      <c r="F137" s="4"/>
      <c r="G137" s="5">
        <f t="shared" si="10"/>
        <v>0</v>
      </c>
      <c r="H137" s="3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</row>
    <row r="138" spans="1:18">
      <c r="A138" s="77" t="s">
        <v>113</v>
      </c>
      <c r="B138" s="78"/>
      <c r="C138" s="78"/>
      <c r="D138" s="78"/>
      <c r="E138" s="78"/>
      <c r="F138" s="78"/>
      <c r="G138" s="18">
        <f t="shared" si="10"/>
        <v>203081720</v>
      </c>
      <c r="H138" s="19">
        <f>SUM(H123,H127:H128,H130:H135)</f>
        <v>6863580</v>
      </c>
      <c r="I138" s="32">
        <f t="shared" ref="I138:R138" si="22">SUM(I123,I127:I128,I130:I135)</f>
        <v>9766920</v>
      </c>
      <c r="J138" s="32">
        <f t="shared" si="22"/>
        <v>5910180</v>
      </c>
      <c r="K138" s="32">
        <f t="shared" si="22"/>
        <v>5723700</v>
      </c>
      <c r="L138" s="32">
        <f t="shared" si="22"/>
        <v>10125120</v>
      </c>
      <c r="M138" s="32">
        <f t="shared" si="22"/>
        <v>6020520</v>
      </c>
      <c r="N138" s="32">
        <f t="shared" si="22"/>
        <v>35967920</v>
      </c>
      <c r="O138" s="32">
        <f t="shared" si="22"/>
        <v>7588740</v>
      </c>
      <c r="P138" s="32">
        <f t="shared" si="22"/>
        <v>7411500</v>
      </c>
      <c r="Q138" s="32">
        <f t="shared" si="22"/>
        <v>45092900</v>
      </c>
      <c r="R138" s="32">
        <f t="shared" si="22"/>
        <v>62610640</v>
      </c>
    </row>
    <row r="139" spans="1:18">
      <c r="A139" s="77" t="s">
        <v>116</v>
      </c>
      <c r="B139" s="78"/>
      <c r="C139" s="78"/>
      <c r="D139" s="78"/>
      <c r="E139" s="78"/>
      <c r="F139" s="78"/>
      <c r="G139" s="18">
        <f t="shared" si="10"/>
        <v>277909429</v>
      </c>
      <c r="H139" s="3">
        <f>H121+H138</f>
        <v>10598871</v>
      </c>
      <c r="I139" s="28">
        <f t="shared" ref="I139:R139" si="23">I121+I138</f>
        <v>18271950</v>
      </c>
      <c r="J139" s="28">
        <f t="shared" si="23"/>
        <v>11207463</v>
      </c>
      <c r="K139" s="28">
        <f t="shared" si="23"/>
        <v>10167044</v>
      </c>
      <c r="L139" s="28">
        <f t="shared" si="23"/>
        <v>18545851</v>
      </c>
      <c r="M139" s="28">
        <f t="shared" si="23"/>
        <v>11542507</v>
      </c>
      <c r="N139" s="28">
        <f t="shared" si="23"/>
        <v>43705131</v>
      </c>
      <c r="O139" s="28">
        <f t="shared" si="23"/>
        <v>11872306</v>
      </c>
      <c r="P139" s="28">
        <f t="shared" si="23"/>
        <v>16468045</v>
      </c>
      <c r="Q139" s="28">
        <f t="shared" si="23"/>
        <v>53386827</v>
      </c>
      <c r="R139" s="28">
        <f t="shared" si="23"/>
        <v>72143434</v>
      </c>
    </row>
    <row r="140" spans="1:18" ht="14.25" thickBot="1">
      <c r="A140" s="72" t="s">
        <v>114</v>
      </c>
      <c r="B140" s="73"/>
      <c r="C140" s="73"/>
      <c r="D140" s="73"/>
      <c r="E140" s="73"/>
      <c r="F140" s="73"/>
      <c r="G140" s="25">
        <f t="shared" si="10"/>
        <v>1466175336</v>
      </c>
      <c r="H140" s="19">
        <f>H89-H139</f>
        <v>130909417</v>
      </c>
      <c r="I140" s="32">
        <f t="shared" ref="I140:R140" si="24">I89-I139</f>
        <v>121596412</v>
      </c>
      <c r="J140" s="32">
        <f t="shared" si="24"/>
        <v>110130957</v>
      </c>
      <c r="K140" s="32">
        <f t="shared" si="24"/>
        <v>77572429</v>
      </c>
      <c r="L140" s="32">
        <f t="shared" si="24"/>
        <v>280504572</v>
      </c>
      <c r="M140" s="32">
        <f t="shared" si="24"/>
        <v>44998816</v>
      </c>
      <c r="N140" s="32">
        <f t="shared" si="24"/>
        <v>117193280</v>
      </c>
      <c r="O140" s="32">
        <f t="shared" si="24"/>
        <v>110392804</v>
      </c>
      <c r="P140" s="32">
        <f t="shared" si="24"/>
        <v>167521363</v>
      </c>
      <c r="Q140" s="32">
        <f t="shared" si="24"/>
        <v>157014931</v>
      </c>
      <c r="R140" s="32">
        <f t="shared" si="24"/>
        <v>148340355</v>
      </c>
    </row>
    <row r="141" spans="1:18" ht="14.25" thickTop="1"/>
  </sheetData>
  <mergeCells count="12">
    <mergeCell ref="A140:F140"/>
    <mergeCell ref="A1:G1"/>
    <mergeCell ref="A2:G2"/>
    <mergeCell ref="A3:F3"/>
    <mergeCell ref="A51:F51"/>
    <mergeCell ref="A65:E65"/>
    <mergeCell ref="A87:F87"/>
    <mergeCell ref="A88:F88"/>
    <mergeCell ref="A89:F89"/>
    <mergeCell ref="A121:F121"/>
    <mergeCell ref="A138:F138"/>
    <mergeCell ref="A139:F139"/>
  </mergeCells>
  <phoneticPr fontId="2"/>
  <pageMargins left="1.6929133858267718" right="0.70866141732283472" top="0.74803149606299213" bottom="0.35433070866141736" header="0.31496062992125984" footer="0.31496062992125984"/>
  <pageSetup paperSize="12" scale="85" orientation="portrait" r:id="rId1"/>
  <rowBreaks count="1" manualBreakCount="1">
    <brk id="8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1"/>
  <sheetViews>
    <sheetView zoomScaleNormal="100" workbookViewId="0">
      <pane xSplit="6" ySplit="1" topLeftCell="G14" activePane="bottomRight" state="frozen"/>
      <selection pane="topRight" activeCell="G1" sqref="G1"/>
      <selection pane="bottomLeft" activeCell="A2" sqref="A2"/>
      <selection pane="bottomRight" activeCell="G42" sqref="G42"/>
    </sheetView>
  </sheetViews>
  <sheetFormatPr defaultRowHeight="13.5"/>
  <cols>
    <col min="1" max="4" width="3.125" style="1" customWidth="1"/>
    <col min="5" max="5" width="52.25" style="1" customWidth="1"/>
    <col min="6" max="6" width="13.5" style="1" customWidth="1"/>
    <col min="7" max="7" width="18.25" style="1" customWidth="1"/>
    <col min="8" max="15" width="14.625" style="1" customWidth="1"/>
    <col min="16" max="16384" width="9" style="1"/>
  </cols>
  <sheetData>
    <row r="1" spans="1:10" ht="27.75" customHeight="1">
      <c r="A1" s="74" t="s">
        <v>168</v>
      </c>
      <c r="B1" s="74"/>
      <c r="C1" s="74"/>
      <c r="D1" s="74"/>
      <c r="E1" s="74"/>
      <c r="F1" s="74"/>
      <c r="G1" s="74"/>
    </row>
    <row r="2" spans="1:10" ht="15" thickBot="1">
      <c r="A2" s="84" t="s">
        <v>123</v>
      </c>
      <c r="B2" s="84"/>
      <c r="C2" s="84"/>
      <c r="D2" s="84"/>
      <c r="E2" s="84"/>
      <c r="F2" s="84"/>
      <c r="G2" s="84"/>
    </row>
    <row r="3" spans="1:10" ht="13.5" customHeight="1" thickTop="1">
      <c r="A3" s="75" t="s">
        <v>124</v>
      </c>
      <c r="B3" s="76"/>
      <c r="C3" s="76"/>
      <c r="D3" s="76"/>
      <c r="E3" s="76"/>
      <c r="F3" s="76"/>
      <c r="G3" s="2" t="s">
        <v>125</v>
      </c>
      <c r="H3" s="17" t="s">
        <v>148</v>
      </c>
      <c r="I3" s="27" t="s">
        <v>149</v>
      </c>
      <c r="J3" s="27" t="s">
        <v>150</v>
      </c>
    </row>
    <row r="4" spans="1:10">
      <c r="A4" s="3" t="s">
        <v>0</v>
      </c>
      <c r="B4" s="4"/>
      <c r="C4" s="4"/>
      <c r="D4" s="4"/>
      <c r="E4" s="4"/>
      <c r="F4" s="4"/>
      <c r="G4" s="47"/>
      <c r="H4" s="48"/>
      <c r="I4" s="49"/>
      <c r="J4" s="49"/>
    </row>
    <row r="5" spans="1:10">
      <c r="A5" s="3"/>
      <c r="B5" s="4" t="s">
        <v>1</v>
      </c>
      <c r="C5" s="4"/>
      <c r="D5" s="4"/>
      <c r="E5" s="4"/>
      <c r="F5" s="4"/>
      <c r="G5" s="47"/>
      <c r="H5" s="48"/>
      <c r="I5" s="49"/>
      <c r="J5" s="49"/>
    </row>
    <row r="6" spans="1:10">
      <c r="A6" s="3"/>
      <c r="B6" s="4"/>
      <c r="C6" s="26" t="s">
        <v>2</v>
      </c>
      <c r="D6" s="6"/>
      <c r="E6" s="6"/>
      <c r="F6" s="6"/>
      <c r="G6" s="50">
        <f>SUM(H6:J6)</f>
        <v>546130040</v>
      </c>
      <c r="H6" s="51">
        <f>SUM(H7,H10)</f>
        <v>514322153</v>
      </c>
      <c r="I6" s="52">
        <f t="shared" ref="I6:J6" si="0">SUM(I7,I10)</f>
        <v>0</v>
      </c>
      <c r="J6" s="52">
        <f t="shared" si="0"/>
        <v>31807887</v>
      </c>
    </row>
    <row r="7" spans="1:10">
      <c r="A7" s="3"/>
      <c r="B7" s="4"/>
      <c r="C7" s="4"/>
      <c r="D7" s="4" t="s">
        <v>3</v>
      </c>
      <c r="E7" s="4"/>
      <c r="F7" s="4"/>
      <c r="G7" s="47">
        <f t="shared" ref="G7:G74" si="1">SUM(H7:J7)</f>
        <v>2259403</v>
      </c>
      <c r="H7" s="48">
        <f>SUM(H8:H9)</f>
        <v>2259403</v>
      </c>
      <c r="I7" s="49">
        <f t="shared" ref="I7:J7" si="2">SUM(I8:I9)</f>
        <v>0</v>
      </c>
      <c r="J7" s="49">
        <f t="shared" si="2"/>
        <v>0</v>
      </c>
    </row>
    <row r="8" spans="1:10">
      <c r="A8" s="3"/>
      <c r="B8" s="4"/>
      <c r="C8" s="4"/>
      <c r="D8" s="4"/>
      <c r="E8" s="4" t="s">
        <v>8</v>
      </c>
      <c r="F8" s="4"/>
      <c r="G8" s="47">
        <f t="shared" si="1"/>
        <v>2259403</v>
      </c>
      <c r="H8" s="48">
        <v>2259403</v>
      </c>
      <c r="I8" s="49">
        <v>0</v>
      </c>
      <c r="J8" s="49">
        <v>0</v>
      </c>
    </row>
    <row r="9" spans="1:10">
      <c r="A9" s="3"/>
      <c r="B9" s="4"/>
      <c r="C9" s="4"/>
      <c r="D9" s="4"/>
      <c r="E9" s="4" t="s">
        <v>4</v>
      </c>
      <c r="F9" s="4"/>
      <c r="G9" s="47">
        <f t="shared" si="1"/>
        <v>0</v>
      </c>
      <c r="H9" s="48">
        <v>0</v>
      </c>
      <c r="I9" s="49">
        <v>0</v>
      </c>
      <c r="J9" s="49">
        <v>0</v>
      </c>
    </row>
    <row r="10" spans="1:10">
      <c r="A10" s="3"/>
      <c r="B10" s="4"/>
      <c r="C10" s="4"/>
      <c r="D10" s="4" t="s">
        <v>5</v>
      </c>
      <c r="E10" s="4"/>
      <c r="F10" s="4"/>
      <c r="G10" s="47">
        <f>SUM(H10:J10)</f>
        <v>543870637</v>
      </c>
      <c r="H10" s="48">
        <f>SUM(H11:H23)</f>
        <v>512062750</v>
      </c>
      <c r="I10" s="49">
        <f t="shared" ref="I10:J10" si="3">SUM(I11:I23)</f>
        <v>0</v>
      </c>
      <c r="J10" s="49">
        <f t="shared" si="3"/>
        <v>31807887</v>
      </c>
    </row>
    <row r="11" spans="1:10">
      <c r="A11" s="3"/>
      <c r="B11" s="4"/>
      <c r="C11" s="4"/>
      <c r="D11" s="4" t="s">
        <v>6</v>
      </c>
      <c r="E11" s="4" t="s">
        <v>7</v>
      </c>
      <c r="F11" s="4"/>
      <c r="G11" s="47">
        <f t="shared" si="1"/>
        <v>0</v>
      </c>
      <c r="H11" s="48">
        <v>0</v>
      </c>
      <c r="I11" s="49">
        <v>0</v>
      </c>
      <c r="J11" s="49">
        <v>0</v>
      </c>
    </row>
    <row r="12" spans="1:10">
      <c r="A12" s="3"/>
      <c r="B12" s="4"/>
      <c r="C12" s="4"/>
      <c r="D12" s="4"/>
      <c r="E12" s="4" t="s">
        <v>12</v>
      </c>
      <c r="F12" s="4"/>
      <c r="G12" s="47">
        <f t="shared" si="1"/>
        <v>0</v>
      </c>
      <c r="H12" s="48">
        <v>0</v>
      </c>
      <c r="I12" s="49">
        <v>0</v>
      </c>
      <c r="J12" s="49">
        <v>0</v>
      </c>
    </row>
    <row r="13" spans="1:10">
      <c r="A13" s="3"/>
      <c r="B13" s="4"/>
      <c r="C13" s="4"/>
      <c r="D13" s="4"/>
      <c r="E13" s="4" t="s">
        <v>9</v>
      </c>
      <c r="F13" s="4"/>
      <c r="G13" s="47">
        <f t="shared" si="1"/>
        <v>343824736</v>
      </c>
      <c r="H13" s="48">
        <v>312016849</v>
      </c>
      <c r="I13" s="49">
        <v>0</v>
      </c>
      <c r="J13" s="49">
        <v>31807887</v>
      </c>
    </row>
    <row r="14" spans="1:10">
      <c r="A14" s="3"/>
      <c r="B14" s="4"/>
      <c r="C14" s="4"/>
      <c r="D14" s="4"/>
      <c r="E14" s="4" t="s">
        <v>13</v>
      </c>
      <c r="F14" s="4"/>
      <c r="G14" s="47">
        <f t="shared" si="1"/>
        <v>0</v>
      </c>
      <c r="H14" s="48">
        <v>0</v>
      </c>
      <c r="I14" s="49">
        <v>0</v>
      </c>
      <c r="J14" s="49">
        <v>0</v>
      </c>
    </row>
    <row r="15" spans="1:10">
      <c r="A15" s="3"/>
      <c r="B15" s="4"/>
      <c r="C15" s="4"/>
      <c r="D15" s="4"/>
      <c r="E15" s="4" t="s">
        <v>10</v>
      </c>
      <c r="F15" s="4"/>
      <c r="G15" s="47">
        <f t="shared" si="1"/>
        <v>0</v>
      </c>
      <c r="H15" s="48">
        <v>0</v>
      </c>
      <c r="I15" s="49">
        <v>0</v>
      </c>
      <c r="J15" s="49">
        <v>0</v>
      </c>
    </row>
    <row r="16" spans="1:10">
      <c r="A16" s="3"/>
      <c r="B16" s="4"/>
      <c r="C16" s="4"/>
      <c r="D16" s="4"/>
      <c r="E16" s="4" t="s">
        <v>11</v>
      </c>
      <c r="F16" s="4"/>
      <c r="G16" s="47">
        <f t="shared" si="1"/>
        <v>0</v>
      </c>
      <c r="H16" s="48">
        <v>0</v>
      </c>
      <c r="I16" s="49">
        <v>0</v>
      </c>
      <c r="J16" s="49">
        <v>0</v>
      </c>
    </row>
    <row r="17" spans="1:10">
      <c r="A17" s="3"/>
      <c r="B17" s="4"/>
      <c r="C17" s="4"/>
      <c r="D17" s="4"/>
      <c r="E17" s="4" t="s">
        <v>14</v>
      </c>
      <c r="F17" s="4"/>
      <c r="G17" s="47">
        <f t="shared" si="1"/>
        <v>1928</v>
      </c>
      <c r="H17" s="48">
        <v>1928</v>
      </c>
      <c r="I17" s="49">
        <v>0</v>
      </c>
      <c r="J17" s="49">
        <v>0</v>
      </c>
    </row>
    <row r="18" spans="1:10">
      <c r="A18" s="3"/>
      <c r="B18" s="4"/>
      <c r="C18" s="4"/>
      <c r="D18" s="4"/>
      <c r="E18" s="4" t="s">
        <v>15</v>
      </c>
      <c r="F18" s="4"/>
      <c r="G18" s="47">
        <f t="shared" si="1"/>
        <v>0</v>
      </c>
      <c r="H18" s="48">
        <v>0</v>
      </c>
      <c r="I18" s="49">
        <v>0</v>
      </c>
      <c r="J18" s="49">
        <v>0</v>
      </c>
    </row>
    <row r="19" spans="1:10">
      <c r="A19" s="3"/>
      <c r="B19" s="4"/>
      <c r="C19" s="4"/>
      <c r="D19" s="4"/>
      <c r="E19" s="4" t="s">
        <v>154</v>
      </c>
      <c r="F19" s="4"/>
      <c r="G19" s="47">
        <f t="shared" si="1"/>
        <v>0</v>
      </c>
      <c r="H19" s="48">
        <v>0</v>
      </c>
      <c r="I19" s="49">
        <v>0</v>
      </c>
      <c r="J19" s="49">
        <v>0</v>
      </c>
    </row>
    <row r="20" spans="1:10">
      <c r="A20" s="3"/>
      <c r="B20" s="4"/>
      <c r="C20" s="4"/>
      <c r="D20" s="4"/>
      <c r="E20" s="4" t="s">
        <v>16</v>
      </c>
      <c r="F20" s="4"/>
      <c r="G20" s="47">
        <f t="shared" si="1"/>
        <v>0</v>
      </c>
      <c r="H20" s="48">
        <v>0</v>
      </c>
      <c r="I20" s="49">
        <v>0</v>
      </c>
      <c r="J20" s="49">
        <v>0</v>
      </c>
    </row>
    <row r="21" spans="1:10">
      <c r="A21" s="3"/>
      <c r="B21" s="4"/>
      <c r="C21" s="4"/>
      <c r="D21" s="4"/>
      <c r="E21" s="4" t="s">
        <v>159</v>
      </c>
      <c r="F21" s="4"/>
      <c r="G21" s="47">
        <f t="shared" si="1"/>
        <v>661</v>
      </c>
      <c r="H21" s="48">
        <v>661</v>
      </c>
      <c r="I21" s="49">
        <v>0</v>
      </c>
      <c r="J21" s="49">
        <v>0</v>
      </c>
    </row>
    <row r="22" spans="1:10">
      <c r="A22" s="3"/>
      <c r="B22" s="4"/>
      <c r="C22" s="4"/>
      <c r="D22" s="4"/>
      <c r="E22" s="4" t="s">
        <v>170</v>
      </c>
      <c r="F22" s="4"/>
      <c r="G22" s="47">
        <f t="shared" si="1"/>
        <v>200025205</v>
      </c>
      <c r="H22" s="48">
        <v>200025205</v>
      </c>
      <c r="I22" s="49">
        <v>0</v>
      </c>
      <c r="J22" s="49">
        <v>0</v>
      </c>
    </row>
    <row r="23" spans="1:10">
      <c r="A23" s="3"/>
      <c r="B23" s="4"/>
      <c r="C23" s="9"/>
      <c r="D23" s="9"/>
      <c r="E23" s="9" t="s">
        <v>17</v>
      </c>
      <c r="F23" s="9"/>
      <c r="G23" s="53">
        <f t="shared" si="1"/>
        <v>18107</v>
      </c>
      <c r="H23" s="54">
        <v>18107</v>
      </c>
      <c r="I23" s="55">
        <v>0</v>
      </c>
      <c r="J23" s="55">
        <v>0</v>
      </c>
    </row>
    <row r="24" spans="1:10">
      <c r="A24" s="3"/>
      <c r="B24" s="4"/>
      <c r="C24" s="4" t="s">
        <v>18</v>
      </c>
      <c r="D24" s="4"/>
      <c r="E24" s="4"/>
      <c r="F24" s="4"/>
      <c r="G24" s="47">
        <f t="shared" si="1"/>
        <v>595467654</v>
      </c>
      <c r="H24" s="48">
        <f>SUM(H25)</f>
        <v>590995027</v>
      </c>
      <c r="I24" s="49">
        <f t="shared" ref="I24:J24" si="4">SUM(I25)</f>
        <v>4472627</v>
      </c>
      <c r="J24" s="49">
        <f t="shared" si="4"/>
        <v>0</v>
      </c>
    </row>
    <row r="25" spans="1:10">
      <c r="A25" s="3"/>
      <c r="B25" s="4"/>
      <c r="C25" s="4" t="s">
        <v>6</v>
      </c>
      <c r="D25" s="4" t="s">
        <v>18</v>
      </c>
      <c r="E25" s="4"/>
      <c r="F25" s="4"/>
      <c r="G25" s="47">
        <f t="shared" si="1"/>
        <v>595467654</v>
      </c>
      <c r="H25" s="48">
        <f>SUM(H26:H38)</f>
        <v>590995027</v>
      </c>
      <c r="I25" s="49">
        <f t="shared" ref="I25:J25" si="5">SUM(I26:I38)</f>
        <v>4472627</v>
      </c>
      <c r="J25" s="49">
        <f t="shared" si="5"/>
        <v>0</v>
      </c>
    </row>
    <row r="26" spans="1:10">
      <c r="A26" s="3"/>
      <c r="B26" s="4"/>
      <c r="C26" s="4"/>
      <c r="D26" s="4"/>
      <c r="E26" s="4" t="s">
        <v>18</v>
      </c>
      <c r="F26" s="4"/>
      <c r="G26" s="47">
        <f t="shared" si="1"/>
        <v>0</v>
      </c>
      <c r="H26" s="48">
        <v>0</v>
      </c>
      <c r="I26" s="49">
        <v>0</v>
      </c>
      <c r="J26" s="49">
        <v>0</v>
      </c>
    </row>
    <row r="27" spans="1:10">
      <c r="A27" s="3"/>
      <c r="B27" s="4"/>
      <c r="C27" s="4"/>
      <c r="D27" s="4"/>
      <c r="E27" s="4" t="s">
        <v>19</v>
      </c>
      <c r="F27" s="4"/>
      <c r="G27" s="47">
        <f t="shared" si="1"/>
        <v>134116403</v>
      </c>
      <c r="H27" s="48">
        <v>134116403</v>
      </c>
      <c r="I27" s="49">
        <v>0</v>
      </c>
      <c r="J27" s="49">
        <v>0</v>
      </c>
    </row>
    <row r="28" spans="1:10">
      <c r="A28" s="3"/>
      <c r="B28" s="4"/>
      <c r="C28" s="4"/>
      <c r="D28" s="4"/>
      <c r="E28" s="4" t="s">
        <v>20</v>
      </c>
      <c r="F28" s="4"/>
      <c r="G28" s="47">
        <f t="shared" si="1"/>
        <v>396504917</v>
      </c>
      <c r="H28" s="48">
        <v>396709204</v>
      </c>
      <c r="I28" s="49">
        <v>-204287</v>
      </c>
      <c r="J28" s="49">
        <v>0</v>
      </c>
    </row>
    <row r="29" spans="1:10">
      <c r="A29" s="3"/>
      <c r="B29" s="4"/>
      <c r="C29" s="4"/>
      <c r="D29" s="4"/>
      <c r="E29" s="4" t="s">
        <v>21</v>
      </c>
      <c r="F29" s="4"/>
      <c r="G29" s="47">
        <f t="shared" si="1"/>
        <v>3064141</v>
      </c>
      <c r="H29" s="48">
        <v>3064141</v>
      </c>
      <c r="I29" s="49">
        <v>0</v>
      </c>
      <c r="J29" s="49">
        <v>0</v>
      </c>
    </row>
    <row r="30" spans="1:10">
      <c r="A30" s="3"/>
      <c r="B30" s="4"/>
      <c r="C30" s="4"/>
      <c r="D30" s="4"/>
      <c r="E30" s="4" t="s">
        <v>22</v>
      </c>
      <c r="F30" s="4"/>
      <c r="G30" s="47">
        <f t="shared" si="1"/>
        <v>917866</v>
      </c>
      <c r="H30" s="48">
        <v>917866</v>
      </c>
      <c r="I30" s="49">
        <v>0</v>
      </c>
      <c r="J30" s="49">
        <v>0</v>
      </c>
    </row>
    <row r="31" spans="1:10">
      <c r="A31" s="3"/>
      <c r="B31" s="4"/>
      <c r="C31" s="4"/>
      <c r="D31" s="4"/>
      <c r="E31" s="4" t="s">
        <v>23</v>
      </c>
      <c r="F31" s="4"/>
      <c r="G31" s="47">
        <f t="shared" si="1"/>
        <v>15791569</v>
      </c>
      <c r="H31" s="48">
        <v>15791569</v>
      </c>
      <c r="I31" s="49">
        <v>0</v>
      </c>
      <c r="J31" s="49">
        <v>0</v>
      </c>
    </row>
    <row r="32" spans="1:10">
      <c r="A32" s="3"/>
      <c r="B32" s="4"/>
      <c r="C32" s="4"/>
      <c r="D32" s="4"/>
      <c r="E32" s="4" t="s">
        <v>24</v>
      </c>
      <c r="F32" s="4"/>
      <c r="G32" s="47">
        <f t="shared" si="1"/>
        <v>1978831</v>
      </c>
      <c r="H32" s="48">
        <v>1978831</v>
      </c>
      <c r="I32" s="49">
        <v>0</v>
      </c>
      <c r="J32" s="49">
        <v>0</v>
      </c>
    </row>
    <row r="33" spans="1:10">
      <c r="A33" s="3"/>
      <c r="B33" s="4"/>
      <c r="C33" s="4"/>
      <c r="D33" s="4"/>
      <c r="E33" s="4" t="s">
        <v>25</v>
      </c>
      <c r="F33" s="4"/>
      <c r="G33" s="47">
        <f t="shared" si="1"/>
        <v>912944</v>
      </c>
      <c r="H33" s="48">
        <v>912944</v>
      </c>
      <c r="I33" s="49">
        <v>0</v>
      </c>
      <c r="J33" s="49">
        <v>0</v>
      </c>
    </row>
    <row r="34" spans="1:10">
      <c r="A34" s="3"/>
      <c r="B34" s="4"/>
      <c r="C34" s="4"/>
      <c r="D34" s="4"/>
      <c r="E34" s="4" t="s">
        <v>26</v>
      </c>
      <c r="F34" s="4"/>
      <c r="G34" s="47">
        <f t="shared" si="1"/>
        <v>13758536</v>
      </c>
      <c r="H34" s="48">
        <v>13758536</v>
      </c>
      <c r="I34" s="49">
        <v>0</v>
      </c>
      <c r="J34" s="49">
        <v>0</v>
      </c>
    </row>
    <row r="35" spans="1:10">
      <c r="A35" s="3"/>
      <c r="B35" s="4"/>
      <c r="C35" s="4"/>
      <c r="D35" s="4"/>
      <c r="E35" s="4" t="s">
        <v>27</v>
      </c>
      <c r="F35" s="4"/>
      <c r="G35" s="47">
        <f t="shared" si="1"/>
        <v>0</v>
      </c>
      <c r="H35" s="48">
        <v>0</v>
      </c>
      <c r="I35" s="49">
        <v>0</v>
      </c>
      <c r="J35" s="49">
        <v>0</v>
      </c>
    </row>
    <row r="36" spans="1:10">
      <c r="A36" s="3"/>
      <c r="B36" s="4"/>
      <c r="C36" s="4"/>
      <c r="D36" s="4"/>
      <c r="E36" s="4" t="s">
        <v>28</v>
      </c>
      <c r="F36" s="4"/>
      <c r="G36" s="47">
        <f t="shared" si="1"/>
        <v>4099962</v>
      </c>
      <c r="H36" s="48">
        <v>4099962</v>
      </c>
      <c r="I36" s="49">
        <v>0</v>
      </c>
      <c r="J36" s="49">
        <v>0</v>
      </c>
    </row>
    <row r="37" spans="1:10">
      <c r="A37" s="3"/>
      <c r="B37" s="4"/>
      <c r="C37" s="4"/>
      <c r="D37" s="4"/>
      <c r="E37" s="4" t="s">
        <v>29</v>
      </c>
      <c r="F37" s="4"/>
      <c r="G37" s="47">
        <f t="shared" si="1"/>
        <v>4728203</v>
      </c>
      <c r="H37" s="48">
        <v>4728203</v>
      </c>
      <c r="I37" s="49">
        <v>0</v>
      </c>
      <c r="J37" s="49">
        <v>0</v>
      </c>
    </row>
    <row r="38" spans="1:10">
      <c r="A38" s="3"/>
      <c r="B38" s="4"/>
      <c r="C38" s="4"/>
      <c r="D38" s="4"/>
      <c r="E38" s="4" t="s">
        <v>30</v>
      </c>
      <c r="F38" s="4"/>
      <c r="G38" s="47">
        <f t="shared" si="1"/>
        <v>19594282</v>
      </c>
      <c r="H38" s="48">
        <v>14917368</v>
      </c>
      <c r="I38" s="49">
        <v>4676914</v>
      </c>
      <c r="J38" s="49">
        <v>0</v>
      </c>
    </row>
    <row r="39" spans="1:10">
      <c r="A39" s="3"/>
      <c r="B39" s="4"/>
      <c r="C39" s="12" t="s">
        <v>31</v>
      </c>
      <c r="D39" s="12"/>
      <c r="E39" s="12"/>
      <c r="F39" s="12"/>
      <c r="G39" s="56">
        <f t="shared" si="1"/>
        <v>26438957</v>
      </c>
      <c r="H39" s="57">
        <v>9162302</v>
      </c>
      <c r="I39" s="58">
        <v>11191448</v>
      </c>
      <c r="J39" s="58">
        <v>6085207</v>
      </c>
    </row>
    <row r="40" spans="1:10">
      <c r="A40" s="3"/>
      <c r="B40" s="4"/>
      <c r="C40" s="12" t="s">
        <v>160</v>
      </c>
      <c r="D40" s="12"/>
      <c r="E40" s="12"/>
      <c r="F40" s="12"/>
      <c r="G40" s="56">
        <f t="shared" si="1"/>
        <v>685508</v>
      </c>
      <c r="H40" s="57">
        <v>685508</v>
      </c>
      <c r="I40" s="58">
        <v>0</v>
      </c>
      <c r="J40" s="58">
        <v>0</v>
      </c>
    </row>
    <row r="41" spans="1:10">
      <c r="A41" s="3"/>
      <c r="B41" s="4"/>
      <c r="C41" s="12" t="s">
        <v>161</v>
      </c>
      <c r="D41" s="12"/>
      <c r="E41" s="12"/>
      <c r="F41" s="12"/>
      <c r="G41" s="56">
        <f t="shared" si="1"/>
        <v>10515773</v>
      </c>
      <c r="H41" s="57">
        <v>10515773</v>
      </c>
      <c r="I41" s="58">
        <v>0</v>
      </c>
      <c r="J41" s="58">
        <v>0</v>
      </c>
    </row>
    <row r="42" spans="1:10">
      <c r="A42" s="3"/>
      <c r="B42" s="4"/>
      <c r="C42" s="12" t="s">
        <v>33</v>
      </c>
      <c r="D42" s="12"/>
      <c r="E42" s="12"/>
      <c r="F42" s="12"/>
      <c r="G42" s="56">
        <f t="shared" si="1"/>
        <v>9292542</v>
      </c>
      <c r="H42" s="57">
        <v>9292542</v>
      </c>
      <c r="I42" s="58">
        <v>0</v>
      </c>
      <c r="J42" s="58">
        <v>0</v>
      </c>
    </row>
    <row r="43" spans="1:10">
      <c r="A43" s="3"/>
      <c r="B43" s="4"/>
      <c r="C43" s="12" t="s">
        <v>34</v>
      </c>
      <c r="D43" s="12"/>
      <c r="E43" s="12"/>
      <c r="F43" s="12"/>
      <c r="G43" s="56">
        <f t="shared" si="1"/>
        <v>0</v>
      </c>
      <c r="H43" s="57">
        <v>0</v>
      </c>
      <c r="I43" s="58">
        <v>0</v>
      </c>
      <c r="J43" s="58">
        <v>0</v>
      </c>
    </row>
    <row r="44" spans="1:10">
      <c r="A44" s="3"/>
      <c r="B44" s="4"/>
      <c r="C44" s="12" t="s">
        <v>35</v>
      </c>
      <c r="D44" s="12"/>
      <c r="E44" s="12"/>
      <c r="F44" s="12"/>
      <c r="G44" s="56">
        <f t="shared" si="1"/>
        <v>5373993</v>
      </c>
      <c r="H44" s="57">
        <v>5373993</v>
      </c>
      <c r="I44" s="58">
        <v>0</v>
      </c>
      <c r="J44" s="58">
        <v>0</v>
      </c>
    </row>
    <row r="45" spans="1:10">
      <c r="A45" s="3"/>
      <c r="B45" s="4"/>
      <c r="C45" s="12" t="s">
        <v>157</v>
      </c>
      <c r="D45" s="12"/>
      <c r="E45" s="12"/>
      <c r="F45" s="12"/>
      <c r="G45" s="56">
        <f t="shared" si="1"/>
        <v>6600000</v>
      </c>
      <c r="H45" s="57">
        <v>6600000</v>
      </c>
      <c r="I45" s="58">
        <v>0</v>
      </c>
      <c r="J45" s="58">
        <v>0</v>
      </c>
    </row>
    <row r="46" spans="1:10">
      <c r="A46" s="3"/>
      <c r="B46" s="4"/>
      <c r="C46" s="12" t="s">
        <v>162</v>
      </c>
      <c r="D46" s="12"/>
      <c r="E46" s="12"/>
      <c r="F46" s="12"/>
      <c r="G46" s="56">
        <f t="shared" si="1"/>
        <v>9665532</v>
      </c>
      <c r="H46" s="57">
        <v>9665532</v>
      </c>
      <c r="I46" s="58">
        <v>0</v>
      </c>
      <c r="J46" s="58">
        <v>0</v>
      </c>
    </row>
    <row r="47" spans="1:10">
      <c r="A47" s="3"/>
      <c r="B47" s="4"/>
      <c r="C47" s="12" t="s">
        <v>36</v>
      </c>
      <c r="D47" s="12"/>
      <c r="E47" s="12"/>
      <c r="F47" s="12"/>
      <c r="G47" s="56">
        <f t="shared" si="1"/>
        <v>0</v>
      </c>
      <c r="H47" s="57">
        <v>0</v>
      </c>
      <c r="I47" s="58">
        <v>0</v>
      </c>
      <c r="J47" s="58">
        <v>0</v>
      </c>
    </row>
    <row r="48" spans="1:10">
      <c r="A48" s="3"/>
      <c r="B48" s="4"/>
      <c r="C48" s="4" t="s">
        <v>37</v>
      </c>
      <c r="D48" s="4"/>
      <c r="E48" s="4"/>
      <c r="F48" s="4"/>
      <c r="G48" s="47">
        <f t="shared" si="1"/>
        <v>0</v>
      </c>
      <c r="H48" s="48">
        <f>SUM(H49)</f>
        <v>0</v>
      </c>
      <c r="I48" s="49">
        <f t="shared" ref="I48:J48" si="6">SUM(I49)</f>
        <v>0</v>
      </c>
      <c r="J48" s="49">
        <f t="shared" si="6"/>
        <v>0</v>
      </c>
    </row>
    <row r="49" spans="1:10">
      <c r="A49" s="3"/>
      <c r="B49" s="4"/>
      <c r="C49" s="4"/>
      <c r="D49" s="4" t="s">
        <v>38</v>
      </c>
      <c r="E49" s="4"/>
      <c r="F49" s="4"/>
      <c r="G49" s="47">
        <f t="shared" si="1"/>
        <v>0</v>
      </c>
      <c r="H49" s="54">
        <v>0</v>
      </c>
      <c r="I49" s="55">
        <v>0</v>
      </c>
      <c r="J49" s="55">
        <v>0</v>
      </c>
    </row>
    <row r="50" spans="1:10">
      <c r="A50" s="3"/>
      <c r="B50" s="4"/>
      <c r="C50" s="15" t="s">
        <v>39</v>
      </c>
      <c r="D50" s="15"/>
      <c r="E50" s="15"/>
      <c r="F50" s="15"/>
      <c r="G50" s="59">
        <f t="shared" si="1"/>
        <v>0</v>
      </c>
      <c r="H50" s="48">
        <v>0</v>
      </c>
      <c r="I50" s="49">
        <v>0</v>
      </c>
      <c r="J50" s="49">
        <v>0</v>
      </c>
    </row>
    <row r="51" spans="1:10">
      <c r="A51" s="77" t="s">
        <v>108</v>
      </c>
      <c r="B51" s="78"/>
      <c r="C51" s="78"/>
      <c r="D51" s="78"/>
      <c r="E51" s="78"/>
      <c r="F51" s="78"/>
      <c r="G51" s="60">
        <f t="shared" si="1"/>
        <v>1210169999</v>
      </c>
      <c r="H51" s="61">
        <f>H6+H24+H39+H40+H41+H42+H43+H44+H45+H46+H47+H48+H50</f>
        <v>1156612830</v>
      </c>
      <c r="I51" s="62">
        <f t="shared" ref="I51:J51" si="7">I6+I24+I39+I40+I41+I42+I43+I44+I45+I46+I47+I48+I50</f>
        <v>15664075</v>
      </c>
      <c r="J51" s="62">
        <f t="shared" si="7"/>
        <v>37893094</v>
      </c>
    </row>
    <row r="52" spans="1:10">
      <c r="A52" s="3"/>
      <c r="B52" s="4" t="s">
        <v>40</v>
      </c>
      <c r="C52" s="4"/>
      <c r="D52" s="4"/>
      <c r="E52" s="4"/>
      <c r="F52" s="4"/>
      <c r="G52" s="47">
        <f t="shared" si="1"/>
        <v>0</v>
      </c>
      <c r="H52" s="48"/>
      <c r="I52" s="49"/>
      <c r="J52" s="49"/>
    </row>
    <row r="53" spans="1:10">
      <c r="A53" s="3"/>
      <c r="B53" s="4"/>
      <c r="C53" s="4" t="s">
        <v>41</v>
      </c>
      <c r="D53" s="4"/>
      <c r="E53" s="4"/>
      <c r="F53" s="4"/>
      <c r="G53" s="47">
        <f t="shared" si="1"/>
        <v>0</v>
      </c>
      <c r="H53" s="48"/>
      <c r="I53" s="49"/>
      <c r="J53" s="49"/>
    </row>
    <row r="54" spans="1:10">
      <c r="A54" s="3"/>
      <c r="B54" s="4"/>
      <c r="C54" s="4"/>
      <c r="D54" s="4" t="s">
        <v>42</v>
      </c>
      <c r="E54" s="4"/>
      <c r="F54" s="22" t="s">
        <v>117</v>
      </c>
      <c r="G54" s="47">
        <f t="shared" si="1"/>
        <v>684794426</v>
      </c>
      <c r="H54" s="48">
        <v>684794426</v>
      </c>
      <c r="I54" s="49">
        <v>0</v>
      </c>
      <c r="J54" s="49">
        <v>0</v>
      </c>
    </row>
    <row r="55" spans="1:10">
      <c r="A55" s="3"/>
      <c r="B55" s="4"/>
      <c r="C55" s="4"/>
      <c r="D55" s="4" t="s">
        <v>43</v>
      </c>
      <c r="E55" s="4"/>
      <c r="F55" s="22" t="s">
        <v>117</v>
      </c>
      <c r="G55" s="47">
        <f t="shared" si="1"/>
        <v>1737239019</v>
      </c>
      <c r="H55" s="48">
        <v>1737239019</v>
      </c>
      <c r="I55" s="49">
        <v>0</v>
      </c>
      <c r="J55" s="49">
        <v>0</v>
      </c>
    </row>
    <row r="56" spans="1:10">
      <c r="A56" s="3"/>
      <c r="B56" s="4"/>
      <c r="C56" s="4"/>
      <c r="D56" s="4" t="s">
        <v>44</v>
      </c>
      <c r="E56" s="4"/>
      <c r="F56" s="22" t="s">
        <v>117</v>
      </c>
      <c r="G56" s="47">
        <f t="shared" si="1"/>
        <v>36120331</v>
      </c>
      <c r="H56" s="48">
        <f>SUM(H57:H63)</f>
        <v>36120331</v>
      </c>
      <c r="I56" s="49">
        <f t="shared" ref="I56:J56" si="8">SUM(I57:I63)</f>
        <v>0</v>
      </c>
      <c r="J56" s="49">
        <f t="shared" si="8"/>
        <v>0</v>
      </c>
    </row>
    <row r="57" spans="1:10">
      <c r="A57" s="3"/>
      <c r="B57" s="4"/>
      <c r="C57" s="4"/>
      <c r="D57" s="4"/>
      <c r="E57" s="4" t="s">
        <v>45</v>
      </c>
      <c r="F57" s="22" t="s">
        <v>117</v>
      </c>
      <c r="G57" s="47">
        <f t="shared" si="1"/>
        <v>0</v>
      </c>
      <c r="H57" s="48">
        <v>0</v>
      </c>
      <c r="I57" s="49">
        <v>0</v>
      </c>
      <c r="J57" s="49">
        <v>0</v>
      </c>
    </row>
    <row r="58" spans="1:10">
      <c r="A58" s="3"/>
      <c r="B58" s="4"/>
      <c r="C58" s="4"/>
      <c r="D58" s="4"/>
      <c r="E58" s="4" t="s">
        <v>46</v>
      </c>
      <c r="F58" s="22" t="s">
        <v>117</v>
      </c>
      <c r="G58" s="47">
        <f t="shared" si="1"/>
        <v>0</v>
      </c>
      <c r="H58" s="48">
        <v>0</v>
      </c>
      <c r="I58" s="49">
        <v>0</v>
      </c>
      <c r="J58" s="49">
        <v>0</v>
      </c>
    </row>
    <row r="59" spans="1:10">
      <c r="A59" s="3"/>
      <c r="B59" s="4"/>
      <c r="C59" s="4"/>
      <c r="D59" s="4"/>
      <c r="E59" s="4" t="s">
        <v>47</v>
      </c>
      <c r="F59" s="22" t="s">
        <v>117</v>
      </c>
      <c r="G59" s="47">
        <f t="shared" si="1"/>
        <v>0</v>
      </c>
      <c r="H59" s="48">
        <v>0</v>
      </c>
      <c r="I59" s="49">
        <v>0</v>
      </c>
      <c r="J59" s="49">
        <v>0</v>
      </c>
    </row>
    <row r="60" spans="1:10">
      <c r="A60" s="3"/>
      <c r="B60" s="4"/>
      <c r="C60" s="4"/>
      <c r="D60" s="4"/>
      <c r="E60" s="4" t="s">
        <v>48</v>
      </c>
      <c r="F60" s="22" t="s">
        <v>117</v>
      </c>
      <c r="G60" s="47">
        <f t="shared" si="1"/>
        <v>0</v>
      </c>
      <c r="H60" s="48">
        <v>0</v>
      </c>
      <c r="I60" s="49">
        <v>0</v>
      </c>
      <c r="J60" s="49">
        <v>0</v>
      </c>
    </row>
    <row r="61" spans="1:10">
      <c r="A61" s="3"/>
      <c r="B61" s="4"/>
      <c r="C61" s="4"/>
      <c r="D61" s="4"/>
      <c r="E61" s="4" t="s">
        <v>49</v>
      </c>
      <c r="F61" s="22" t="s">
        <v>117</v>
      </c>
      <c r="G61" s="47">
        <f t="shared" si="1"/>
        <v>0</v>
      </c>
      <c r="H61" s="48">
        <v>0</v>
      </c>
      <c r="I61" s="49">
        <v>0</v>
      </c>
      <c r="J61" s="49">
        <v>0</v>
      </c>
    </row>
    <row r="62" spans="1:10">
      <c r="A62" s="3"/>
      <c r="B62" s="4"/>
      <c r="C62" s="4"/>
      <c r="D62" s="4"/>
      <c r="E62" s="4" t="s">
        <v>50</v>
      </c>
      <c r="F62" s="22" t="s">
        <v>117</v>
      </c>
      <c r="G62" s="47">
        <f t="shared" si="1"/>
        <v>0</v>
      </c>
      <c r="H62" s="48">
        <v>0</v>
      </c>
      <c r="I62" s="49">
        <v>0</v>
      </c>
      <c r="J62" s="49">
        <v>0</v>
      </c>
    </row>
    <row r="63" spans="1:10">
      <c r="A63" s="3"/>
      <c r="B63" s="4"/>
      <c r="C63" s="4"/>
      <c r="D63" s="4"/>
      <c r="E63" s="4" t="s">
        <v>44</v>
      </c>
      <c r="F63" s="22" t="s">
        <v>117</v>
      </c>
      <c r="G63" s="47">
        <f t="shared" si="1"/>
        <v>36120331</v>
      </c>
      <c r="H63" s="48">
        <v>36120331</v>
      </c>
      <c r="I63" s="49">
        <v>0</v>
      </c>
      <c r="J63" s="49">
        <v>0</v>
      </c>
    </row>
    <row r="64" spans="1:10">
      <c r="A64" s="3"/>
      <c r="B64" s="4"/>
      <c r="C64" s="4"/>
      <c r="D64" s="4" t="s">
        <v>164</v>
      </c>
      <c r="E64" s="4"/>
      <c r="F64" s="44"/>
      <c r="G64" s="47">
        <f>SUM(H64:J64)</f>
        <v>0</v>
      </c>
      <c r="H64" s="48">
        <v>0</v>
      </c>
      <c r="I64" s="49">
        <v>0</v>
      </c>
      <c r="J64" s="49">
        <v>0</v>
      </c>
    </row>
    <row r="65" spans="1:10">
      <c r="A65" s="77" t="s">
        <v>110</v>
      </c>
      <c r="B65" s="78"/>
      <c r="C65" s="78"/>
      <c r="D65" s="78"/>
      <c r="E65" s="78"/>
      <c r="F65" s="20"/>
      <c r="G65" s="60">
        <f t="shared" si="1"/>
        <v>2458153776</v>
      </c>
      <c r="H65" s="61">
        <f>H54+H55+H56+H64</f>
        <v>2458153776</v>
      </c>
      <c r="I65" s="62">
        <f t="shared" ref="I65:J65" si="9">I54+I55+I56+I64</f>
        <v>0</v>
      </c>
      <c r="J65" s="62">
        <f t="shared" si="9"/>
        <v>0</v>
      </c>
    </row>
    <row r="66" spans="1:10">
      <c r="A66" s="3"/>
      <c r="B66" s="4"/>
      <c r="C66" s="4" t="s">
        <v>51</v>
      </c>
      <c r="D66" s="4"/>
      <c r="E66" s="4"/>
      <c r="F66" s="4"/>
      <c r="G66" s="47">
        <f t="shared" si="1"/>
        <v>0</v>
      </c>
      <c r="H66" s="48"/>
      <c r="I66" s="49"/>
      <c r="J66" s="49"/>
    </row>
    <row r="67" spans="1:10">
      <c r="A67" s="3"/>
      <c r="B67" s="4"/>
      <c r="C67" s="4"/>
      <c r="D67" s="4" t="s">
        <v>42</v>
      </c>
      <c r="E67" s="4"/>
      <c r="F67" s="22" t="s">
        <v>118</v>
      </c>
      <c r="G67" s="47">
        <f t="shared" si="1"/>
        <v>0</v>
      </c>
      <c r="H67" s="48">
        <v>0</v>
      </c>
      <c r="I67" s="49">
        <v>0</v>
      </c>
      <c r="J67" s="49">
        <v>0</v>
      </c>
    </row>
    <row r="68" spans="1:10">
      <c r="A68" s="3"/>
      <c r="B68" s="4"/>
      <c r="C68" s="4"/>
      <c r="D68" s="4" t="s">
        <v>43</v>
      </c>
      <c r="E68" s="4"/>
      <c r="F68" s="22" t="s">
        <v>120</v>
      </c>
      <c r="G68" s="47">
        <f t="shared" si="1"/>
        <v>0</v>
      </c>
      <c r="H68" s="48">
        <v>0</v>
      </c>
      <c r="I68" s="49">
        <v>0</v>
      </c>
      <c r="J68" s="49"/>
    </row>
    <row r="69" spans="1:10">
      <c r="A69" s="3"/>
      <c r="B69" s="4"/>
      <c r="C69" s="4"/>
      <c r="D69" s="4" t="s">
        <v>52</v>
      </c>
      <c r="E69" s="4"/>
      <c r="F69" s="22" t="s">
        <v>119</v>
      </c>
      <c r="G69" s="47">
        <f t="shared" si="1"/>
        <v>559065</v>
      </c>
      <c r="H69" s="48">
        <v>559065</v>
      </c>
      <c r="I69" s="49">
        <v>0</v>
      </c>
      <c r="J69" s="49">
        <v>0</v>
      </c>
    </row>
    <row r="70" spans="1:10">
      <c r="A70" s="3"/>
      <c r="B70" s="4"/>
      <c r="C70" s="4"/>
      <c r="D70" s="4" t="s">
        <v>53</v>
      </c>
      <c r="E70" s="4"/>
      <c r="F70" s="22"/>
      <c r="G70" s="47">
        <f t="shared" si="1"/>
        <v>4361245</v>
      </c>
      <c r="H70" s="48">
        <v>0</v>
      </c>
      <c r="I70" s="49">
        <v>0</v>
      </c>
      <c r="J70" s="49">
        <v>4361245</v>
      </c>
    </row>
    <row r="71" spans="1:10">
      <c r="A71" s="3"/>
      <c r="B71" s="4"/>
      <c r="C71" s="4"/>
      <c r="D71" s="4" t="s">
        <v>57</v>
      </c>
      <c r="E71" s="4"/>
      <c r="F71" s="22"/>
      <c r="G71" s="47">
        <f t="shared" si="1"/>
        <v>0</v>
      </c>
      <c r="H71" s="48">
        <v>0</v>
      </c>
      <c r="I71" s="49">
        <v>0</v>
      </c>
      <c r="J71" s="49">
        <v>0</v>
      </c>
    </row>
    <row r="72" spans="1:10">
      <c r="A72" s="3"/>
      <c r="B72" s="4"/>
      <c r="C72" s="4"/>
      <c r="D72" s="4" t="s">
        <v>54</v>
      </c>
      <c r="E72" s="4"/>
      <c r="F72" s="4"/>
      <c r="G72" s="47">
        <f t="shared" si="1"/>
        <v>13505</v>
      </c>
      <c r="H72" s="48">
        <v>13505</v>
      </c>
      <c r="I72" s="49">
        <v>0</v>
      </c>
      <c r="J72" s="49">
        <v>0</v>
      </c>
    </row>
    <row r="73" spans="1:10">
      <c r="A73" s="3"/>
      <c r="B73" s="4"/>
      <c r="C73" s="4"/>
      <c r="D73" s="4" t="s">
        <v>55</v>
      </c>
      <c r="E73" s="4"/>
      <c r="F73" s="4"/>
      <c r="G73" s="47">
        <f t="shared" si="1"/>
        <v>147745966</v>
      </c>
      <c r="H73" s="48">
        <v>147745966</v>
      </c>
      <c r="I73" s="49">
        <v>0</v>
      </c>
      <c r="J73" s="49">
        <v>0</v>
      </c>
    </row>
    <row r="74" spans="1:10">
      <c r="A74" s="3"/>
      <c r="B74" s="4"/>
      <c r="C74" s="4"/>
      <c r="D74" s="4" t="s">
        <v>56</v>
      </c>
      <c r="E74" s="4"/>
      <c r="F74" s="4"/>
      <c r="G74" s="47">
        <f t="shared" si="1"/>
        <v>0</v>
      </c>
      <c r="H74" s="48">
        <v>0</v>
      </c>
      <c r="I74" s="49">
        <v>0</v>
      </c>
      <c r="J74" s="49">
        <v>0</v>
      </c>
    </row>
    <row r="75" spans="1:10">
      <c r="A75" s="3"/>
      <c r="B75" s="4"/>
      <c r="C75" s="4"/>
      <c r="D75" s="4" t="s">
        <v>58</v>
      </c>
      <c r="E75" s="4"/>
      <c r="F75" s="4"/>
      <c r="G75" s="47">
        <f t="shared" ref="G75:G140" si="10">SUM(H75:J75)</f>
        <v>2072391</v>
      </c>
      <c r="H75" s="48">
        <v>2072391</v>
      </c>
      <c r="I75" s="49">
        <v>0</v>
      </c>
      <c r="J75" s="49">
        <v>0</v>
      </c>
    </row>
    <row r="76" spans="1:10">
      <c r="A76" s="3"/>
      <c r="B76" s="4"/>
      <c r="C76" s="4"/>
      <c r="D76" s="4" t="s">
        <v>59</v>
      </c>
      <c r="E76" s="4"/>
      <c r="F76" s="4"/>
      <c r="G76" s="47">
        <f t="shared" si="10"/>
        <v>41220561</v>
      </c>
      <c r="H76" s="48">
        <v>41220561</v>
      </c>
      <c r="I76" s="49">
        <v>0</v>
      </c>
      <c r="J76" s="49">
        <v>0</v>
      </c>
    </row>
    <row r="77" spans="1:10">
      <c r="A77" s="3"/>
      <c r="B77" s="4"/>
      <c r="C77" s="4"/>
      <c r="D77" s="4" t="s">
        <v>158</v>
      </c>
      <c r="E77" s="4"/>
      <c r="F77" s="4"/>
      <c r="G77" s="47">
        <f t="shared" si="10"/>
        <v>1702000</v>
      </c>
      <c r="H77" s="48">
        <v>1702000</v>
      </c>
      <c r="I77" s="49">
        <v>0</v>
      </c>
      <c r="J77" s="49">
        <v>0</v>
      </c>
    </row>
    <row r="78" spans="1:10">
      <c r="A78" s="3"/>
      <c r="B78" s="4"/>
      <c r="C78" s="4"/>
      <c r="D78" s="4" t="s">
        <v>165</v>
      </c>
      <c r="E78" s="4"/>
      <c r="F78" s="4"/>
      <c r="G78" s="47">
        <f t="shared" si="10"/>
        <v>0</v>
      </c>
      <c r="H78" s="48">
        <v>0</v>
      </c>
      <c r="I78" s="49">
        <v>0</v>
      </c>
      <c r="J78" s="49">
        <v>0</v>
      </c>
    </row>
    <row r="79" spans="1:10">
      <c r="A79" s="3"/>
      <c r="B79" s="4"/>
      <c r="C79" s="4"/>
      <c r="D79" s="4" t="s">
        <v>60</v>
      </c>
      <c r="E79" s="4"/>
      <c r="F79" s="4"/>
      <c r="G79" s="47">
        <f t="shared" si="10"/>
        <v>0</v>
      </c>
      <c r="H79" s="48">
        <v>0</v>
      </c>
      <c r="I79" s="49">
        <v>0</v>
      </c>
      <c r="J79" s="49">
        <v>0</v>
      </c>
    </row>
    <row r="80" spans="1:10">
      <c r="A80" s="3"/>
      <c r="B80" s="4"/>
      <c r="C80" s="4"/>
      <c r="D80" s="4" t="s">
        <v>61</v>
      </c>
      <c r="E80" s="4"/>
      <c r="F80" s="22" t="s">
        <v>121</v>
      </c>
      <c r="G80" s="47">
        <f t="shared" si="10"/>
        <v>0</v>
      </c>
      <c r="H80" s="48">
        <v>0</v>
      </c>
      <c r="I80" s="49">
        <v>0</v>
      </c>
      <c r="J80" s="49">
        <v>0</v>
      </c>
    </row>
    <row r="81" spans="1:10">
      <c r="A81" s="3"/>
      <c r="B81" s="4"/>
      <c r="C81" s="4"/>
      <c r="D81" s="4" t="s">
        <v>62</v>
      </c>
      <c r="E81" s="4"/>
      <c r="F81" s="4"/>
      <c r="G81" s="47">
        <f t="shared" si="10"/>
        <v>0</v>
      </c>
      <c r="H81" s="48">
        <v>0</v>
      </c>
      <c r="I81" s="49">
        <v>0</v>
      </c>
      <c r="J81" s="49">
        <v>0</v>
      </c>
    </row>
    <row r="82" spans="1:10">
      <c r="A82" s="3"/>
      <c r="B82" s="4"/>
      <c r="C82" s="4"/>
      <c r="D82" s="4" t="s">
        <v>63</v>
      </c>
      <c r="E82" s="4"/>
      <c r="F82" s="4"/>
      <c r="G82" s="47">
        <f t="shared" si="10"/>
        <v>0</v>
      </c>
      <c r="H82" s="48">
        <v>0</v>
      </c>
      <c r="I82" s="49">
        <v>0</v>
      </c>
      <c r="J82" s="49">
        <v>0</v>
      </c>
    </row>
    <row r="83" spans="1:10">
      <c r="A83" s="3"/>
      <c r="B83" s="4"/>
      <c r="C83" s="4"/>
      <c r="D83" s="4" t="s">
        <v>64</v>
      </c>
      <c r="E83" s="4"/>
      <c r="F83" s="4"/>
      <c r="G83" s="47">
        <f t="shared" si="10"/>
        <v>0</v>
      </c>
      <c r="H83" s="48">
        <v>0</v>
      </c>
      <c r="I83" s="49">
        <v>0</v>
      </c>
      <c r="J83" s="49">
        <v>0</v>
      </c>
    </row>
    <row r="84" spans="1:10">
      <c r="A84" s="3"/>
      <c r="B84" s="4"/>
      <c r="C84" s="4"/>
      <c r="D84" s="4" t="s">
        <v>65</v>
      </c>
      <c r="E84" s="4"/>
      <c r="F84" s="4"/>
      <c r="G84" s="47">
        <f t="shared" si="10"/>
        <v>0</v>
      </c>
      <c r="H84" s="48">
        <v>0</v>
      </c>
      <c r="I84" s="49">
        <v>0</v>
      </c>
      <c r="J84" s="49">
        <v>0</v>
      </c>
    </row>
    <row r="85" spans="1:10">
      <c r="A85" s="3"/>
      <c r="B85" s="4"/>
      <c r="C85" s="4"/>
      <c r="D85" s="4" t="s">
        <v>66</v>
      </c>
      <c r="E85" s="4"/>
      <c r="F85" s="4"/>
      <c r="G85" s="47">
        <f t="shared" si="10"/>
        <v>5748545</v>
      </c>
      <c r="H85" s="48">
        <v>5748545</v>
      </c>
      <c r="I85" s="49">
        <v>0</v>
      </c>
      <c r="J85" s="49">
        <v>0</v>
      </c>
    </row>
    <row r="86" spans="1:10">
      <c r="A86" s="3"/>
      <c r="B86" s="4"/>
      <c r="C86" s="4"/>
      <c r="D86" s="4" t="s">
        <v>51</v>
      </c>
      <c r="E86" s="4"/>
      <c r="F86" s="4"/>
      <c r="G86" s="47">
        <f t="shared" si="10"/>
        <v>0</v>
      </c>
      <c r="H86" s="48">
        <v>0</v>
      </c>
      <c r="I86" s="49">
        <v>0</v>
      </c>
      <c r="J86" s="49">
        <v>0</v>
      </c>
    </row>
    <row r="87" spans="1:10">
      <c r="A87" s="77" t="s">
        <v>111</v>
      </c>
      <c r="B87" s="78"/>
      <c r="C87" s="78"/>
      <c r="D87" s="78"/>
      <c r="E87" s="78"/>
      <c r="F87" s="78"/>
      <c r="G87" s="60">
        <f t="shared" si="10"/>
        <v>203423278</v>
      </c>
      <c r="H87" s="61">
        <f>SUM(H67:H86)</f>
        <v>199062033</v>
      </c>
      <c r="I87" s="62">
        <f t="shared" ref="I87:J87" si="11">SUM(I67:I86)</f>
        <v>0</v>
      </c>
      <c r="J87" s="62">
        <f t="shared" si="11"/>
        <v>4361245</v>
      </c>
    </row>
    <row r="88" spans="1:10">
      <c r="A88" s="79" t="s">
        <v>109</v>
      </c>
      <c r="B88" s="80"/>
      <c r="C88" s="80"/>
      <c r="D88" s="80"/>
      <c r="E88" s="80"/>
      <c r="F88" s="80"/>
      <c r="G88" s="60">
        <f t="shared" si="10"/>
        <v>2661577054</v>
      </c>
      <c r="H88" s="61">
        <f>H65+H87</f>
        <v>2657215809</v>
      </c>
      <c r="I88" s="62">
        <f t="shared" ref="I88:J88" si="12">I65+I87</f>
        <v>0</v>
      </c>
      <c r="J88" s="62">
        <f t="shared" si="12"/>
        <v>4361245</v>
      </c>
    </row>
    <row r="89" spans="1:10" ht="14.25" thickBot="1">
      <c r="A89" s="81" t="s">
        <v>115</v>
      </c>
      <c r="B89" s="82"/>
      <c r="C89" s="82"/>
      <c r="D89" s="82"/>
      <c r="E89" s="82"/>
      <c r="F89" s="82"/>
      <c r="G89" s="65">
        <f t="shared" si="10"/>
        <v>3871747053</v>
      </c>
      <c r="H89" s="61">
        <f>H51+H88</f>
        <v>3813828639</v>
      </c>
      <c r="I89" s="62">
        <f t="shared" ref="I89:J89" si="13">I51+I88</f>
        <v>15664075</v>
      </c>
      <c r="J89" s="62">
        <f t="shared" si="13"/>
        <v>42254339</v>
      </c>
    </row>
    <row r="90" spans="1:10" ht="14.25" thickTop="1">
      <c r="A90" s="40" t="s">
        <v>67</v>
      </c>
      <c r="B90" s="41"/>
      <c r="C90" s="41"/>
      <c r="D90" s="41"/>
      <c r="E90" s="41"/>
      <c r="F90" s="41"/>
      <c r="G90" s="66"/>
      <c r="H90" s="48"/>
      <c r="I90" s="49"/>
      <c r="J90" s="49"/>
    </row>
    <row r="91" spans="1:10">
      <c r="A91" s="3"/>
      <c r="B91" s="4" t="s">
        <v>68</v>
      </c>
      <c r="C91" s="4"/>
      <c r="D91" s="4"/>
      <c r="E91" s="4"/>
      <c r="F91" s="4"/>
      <c r="G91" s="47"/>
      <c r="H91" s="48"/>
      <c r="I91" s="49"/>
      <c r="J91" s="49"/>
    </row>
    <row r="92" spans="1:10">
      <c r="A92" s="3"/>
      <c r="B92" s="4"/>
      <c r="C92" s="12" t="s">
        <v>69</v>
      </c>
      <c r="D92" s="12"/>
      <c r="E92" s="12"/>
      <c r="F92" s="12"/>
      <c r="G92" s="56">
        <f t="shared" si="10"/>
        <v>428000000</v>
      </c>
      <c r="H92" s="57">
        <v>428000000</v>
      </c>
      <c r="I92" s="58">
        <v>0</v>
      </c>
      <c r="J92" s="58">
        <v>0</v>
      </c>
    </row>
    <row r="93" spans="1:10">
      <c r="A93" s="3"/>
      <c r="B93" s="4"/>
      <c r="C93" s="12" t="s">
        <v>70</v>
      </c>
      <c r="D93" s="12"/>
      <c r="E93" s="12"/>
      <c r="F93" s="12"/>
      <c r="G93" s="56">
        <f t="shared" si="10"/>
        <v>23660029</v>
      </c>
      <c r="H93" s="57">
        <v>23403093</v>
      </c>
      <c r="I93" s="58">
        <v>256936</v>
      </c>
      <c r="J93" s="58">
        <v>0</v>
      </c>
    </row>
    <row r="94" spans="1:10">
      <c r="A94" s="3"/>
      <c r="B94" s="4"/>
      <c r="C94" s="12" t="s">
        <v>71</v>
      </c>
      <c r="D94" s="12"/>
      <c r="E94" s="12"/>
      <c r="F94" s="12"/>
      <c r="G94" s="56">
        <f t="shared" si="10"/>
        <v>41004311</v>
      </c>
      <c r="H94" s="57">
        <v>0</v>
      </c>
      <c r="I94" s="58">
        <v>0</v>
      </c>
      <c r="J94" s="58">
        <v>41004311</v>
      </c>
    </row>
    <row r="95" spans="1:10">
      <c r="A95" s="3"/>
      <c r="B95" s="4"/>
      <c r="C95" s="12" t="s">
        <v>72</v>
      </c>
      <c r="D95" s="12"/>
      <c r="E95" s="12"/>
      <c r="F95" s="12"/>
      <c r="G95" s="56">
        <f t="shared" si="10"/>
        <v>40161662</v>
      </c>
      <c r="H95" s="57">
        <v>40161662</v>
      </c>
      <c r="I95" s="58">
        <v>0</v>
      </c>
      <c r="J95" s="58">
        <v>0</v>
      </c>
    </row>
    <row r="96" spans="1:10">
      <c r="A96" s="3"/>
      <c r="B96" s="4"/>
      <c r="C96" s="4" t="s">
        <v>73</v>
      </c>
      <c r="D96" s="4"/>
      <c r="E96" s="4"/>
      <c r="F96" s="4"/>
      <c r="G96" s="47">
        <f t="shared" si="10"/>
        <v>39135669</v>
      </c>
      <c r="H96" s="48">
        <f>SUM(H97,H109)</f>
        <v>39135669</v>
      </c>
      <c r="I96" s="49">
        <f>SUM(I97,I109)</f>
        <v>0</v>
      </c>
      <c r="J96" s="49">
        <f>SUM(J97,J109)</f>
        <v>0</v>
      </c>
    </row>
    <row r="97" spans="1:10">
      <c r="A97" s="3"/>
      <c r="B97" s="4"/>
      <c r="C97" s="4"/>
      <c r="D97" s="4" t="s">
        <v>74</v>
      </c>
      <c r="E97" s="4"/>
      <c r="F97" s="4"/>
      <c r="G97" s="47">
        <f t="shared" si="10"/>
        <v>39135669</v>
      </c>
      <c r="H97" s="48">
        <f>SUM(H98:H108)</f>
        <v>39135669</v>
      </c>
      <c r="I97" s="49">
        <f>SUM(I98:I108)</f>
        <v>0</v>
      </c>
      <c r="J97" s="49">
        <f>SUM(J98:J108)</f>
        <v>0</v>
      </c>
    </row>
    <row r="98" spans="1:10">
      <c r="A98" s="3"/>
      <c r="B98" s="4"/>
      <c r="C98" s="4"/>
      <c r="D98" s="4"/>
      <c r="E98" s="4" t="s">
        <v>75</v>
      </c>
      <c r="F98" s="4"/>
      <c r="G98" s="47">
        <f t="shared" si="10"/>
        <v>7374600</v>
      </c>
      <c r="H98" s="48">
        <v>7374600</v>
      </c>
      <c r="I98" s="49">
        <v>0</v>
      </c>
      <c r="J98" s="49">
        <v>0</v>
      </c>
    </row>
    <row r="99" spans="1:10">
      <c r="A99" s="3"/>
      <c r="B99" s="4"/>
      <c r="C99" s="4"/>
      <c r="D99" s="4"/>
      <c r="E99" s="4" t="s">
        <v>76</v>
      </c>
      <c r="F99" s="4"/>
      <c r="G99" s="47">
        <f t="shared" si="10"/>
        <v>5000400</v>
      </c>
      <c r="H99" s="48">
        <v>5000400</v>
      </c>
      <c r="I99" s="49">
        <v>0</v>
      </c>
      <c r="J99" s="49">
        <v>0</v>
      </c>
    </row>
    <row r="100" spans="1:10">
      <c r="A100" s="3"/>
      <c r="B100" s="4"/>
      <c r="C100" s="4"/>
      <c r="D100" s="4"/>
      <c r="E100" s="4" t="s">
        <v>77</v>
      </c>
      <c r="F100" s="4"/>
      <c r="G100" s="47">
        <f t="shared" si="10"/>
        <v>9567448</v>
      </c>
      <c r="H100" s="48">
        <v>9567448</v>
      </c>
      <c r="I100" s="49">
        <v>0</v>
      </c>
      <c r="J100" s="49">
        <v>0</v>
      </c>
    </row>
    <row r="101" spans="1:10">
      <c r="A101" s="3"/>
      <c r="B101" s="4"/>
      <c r="C101" s="4"/>
      <c r="D101" s="4"/>
      <c r="E101" s="4" t="s">
        <v>78</v>
      </c>
      <c r="F101" s="4"/>
      <c r="G101" s="47">
        <f t="shared" si="10"/>
        <v>861238</v>
      </c>
      <c r="H101" s="48">
        <v>861238</v>
      </c>
      <c r="I101" s="49">
        <v>0</v>
      </c>
      <c r="J101" s="49">
        <v>0</v>
      </c>
    </row>
    <row r="102" spans="1:10">
      <c r="A102" s="3"/>
      <c r="B102" s="4"/>
      <c r="C102" s="4"/>
      <c r="D102" s="4"/>
      <c r="E102" s="4" t="s">
        <v>79</v>
      </c>
      <c r="F102" s="4"/>
      <c r="G102" s="47">
        <f t="shared" si="10"/>
        <v>15241235</v>
      </c>
      <c r="H102" s="48">
        <v>15241235</v>
      </c>
      <c r="I102" s="49">
        <v>0</v>
      </c>
      <c r="J102" s="49">
        <v>0</v>
      </c>
    </row>
    <row r="103" spans="1:10">
      <c r="A103" s="3"/>
      <c r="B103" s="4"/>
      <c r="C103" s="4"/>
      <c r="D103" s="4"/>
      <c r="E103" s="4" t="s">
        <v>80</v>
      </c>
      <c r="F103" s="4"/>
      <c r="G103" s="47">
        <f t="shared" si="10"/>
        <v>0</v>
      </c>
      <c r="H103" s="48">
        <v>0</v>
      </c>
      <c r="I103" s="49">
        <v>0</v>
      </c>
      <c r="J103" s="49">
        <v>0</v>
      </c>
    </row>
    <row r="104" spans="1:10">
      <c r="A104" s="3"/>
      <c r="B104" s="4"/>
      <c r="C104" s="4"/>
      <c r="D104" s="4"/>
      <c r="E104" s="4" t="s">
        <v>81</v>
      </c>
      <c r="F104" s="4"/>
      <c r="G104" s="47">
        <f t="shared" si="10"/>
        <v>0</v>
      </c>
      <c r="H104" s="48">
        <v>0</v>
      </c>
      <c r="I104" s="49">
        <v>0</v>
      </c>
      <c r="J104" s="49">
        <v>0</v>
      </c>
    </row>
    <row r="105" spans="1:10">
      <c r="A105" s="3"/>
      <c r="B105" s="4"/>
      <c r="C105" s="4"/>
      <c r="D105" s="4"/>
      <c r="E105" s="4" t="s">
        <v>82</v>
      </c>
      <c r="F105" s="4"/>
      <c r="G105" s="47">
        <f t="shared" si="10"/>
        <v>19000</v>
      </c>
      <c r="H105" s="48">
        <v>19000</v>
      </c>
      <c r="I105" s="49">
        <v>0</v>
      </c>
      <c r="J105" s="49">
        <v>0</v>
      </c>
    </row>
    <row r="106" spans="1:10">
      <c r="A106" s="3"/>
      <c r="B106" s="4"/>
      <c r="C106" s="4"/>
      <c r="D106" s="4"/>
      <c r="E106" s="4" t="s">
        <v>83</v>
      </c>
      <c r="F106" s="4"/>
      <c r="G106" s="47">
        <f t="shared" si="10"/>
        <v>586965</v>
      </c>
      <c r="H106" s="48">
        <v>586965</v>
      </c>
      <c r="I106" s="49">
        <v>0</v>
      </c>
      <c r="J106" s="49">
        <v>0</v>
      </c>
    </row>
    <row r="107" spans="1:10">
      <c r="A107" s="3"/>
      <c r="B107" s="4"/>
      <c r="C107" s="4"/>
      <c r="D107" s="4"/>
      <c r="E107" s="4" t="s">
        <v>166</v>
      </c>
      <c r="F107" s="4"/>
      <c r="G107" s="47">
        <f t="shared" si="10"/>
        <v>17623</v>
      </c>
      <c r="H107" s="48">
        <v>17623</v>
      </c>
      <c r="I107" s="49">
        <v>0</v>
      </c>
      <c r="J107" s="49">
        <v>0</v>
      </c>
    </row>
    <row r="108" spans="1:10">
      <c r="A108" s="3"/>
      <c r="B108" s="4"/>
      <c r="C108" s="4"/>
      <c r="D108" s="4"/>
      <c r="E108" s="4" t="s">
        <v>167</v>
      </c>
      <c r="F108" s="4"/>
      <c r="G108" s="47">
        <f t="shared" si="10"/>
        <v>467160</v>
      </c>
      <c r="H108" s="48">
        <v>467160</v>
      </c>
      <c r="I108" s="49">
        <v>0</v>
      </c>
      <c r="J108" s="49">
        <v>0</v>
      </c>
    </row>
    <row r="109" spans="1:10">
      <c r="A109" s="3"/>
      <c r="B109" s="4"/>
      <c r="C109" s="4"/>
      <c r="D109" s="4" t="s">
        <v>83</v>
      </c>
      <c r="E109" s="4"/>
      <c r="F109" s="4"/>
      <c r="G109" s="47">
        <f t="shared" si="10"/>
        <v>0</v>
      </c>
      <c r="H109" s="48">
        <f>SUM(H110:H111)</f>
        <v>0</v>
      </c>
      <c r="I109" s="49">
        <f t="shared" ref="I109:J109" si="14">SUM(I110:I111)</f>
        <v>0</v>
      </c>
      <c r="J109" s="49">
        <f t="shared" si="14"/>
        <v>0</v>
      </c>
    </row>
    <row r="110" spans="1:10">
      <c r="A110" s="3"/>
      <c r="B110" s="4"/>
      <c r="C110" s="4"/>
      <c r="D110" s="4"/>
      <c r="E110" s="4" t="s">
        <v>84</v>
      </c>
      <c r="F110" s="4"/>
      <c r="G110" s="47">
        <f t="shared" si="10"/>
        <v>0</v>
      </c>
      <c r="H110" s="48">
        <v>0</v>
      </c>
      <c r="I110" s="49">
        <v>0</v>
      </c>
      <c r="J110" s="49">
        <v>0</v>
      </c>
    </row>
    <row r="111" spans="1:10">
      <c r="A111" s="3"/>
      <c r="B111" s="4"/>
      <c r="C111" s="4"/>
      <c r="D111" s="4"/>
      <c r="E111" s="4" t="s">
        <v>83</v>
      </c>
      <c r="F111" s="4"/>
      <c r="G111" s="47">
        <f t="shared" si="10"/>
        <v>0</v>
      </c>
      <c r="H111" s="48">
        <v>0</v>
      </c>
      <c r="I111" s="49">
        <v>0</v>
      </c>
      <c r="J111" s="49">
        <v>0</v>
      </c>
    </row>
    <row r="112" spans="1:10">
      <c r="A112" s="3"/>
      <c r="B112" s="4"/>
      <c r="C112" s="12" t="s">
        <v>85</v>
      </c>
      <c r="D112" s="12"/>
      <c r="E112" s="12"/>
      <c r="F112" s="12"/>
      <c r="G112" s="56">
        <f t="shared" si="10"/>
        <v>0</v>
      </c>
      <c r="H112" s="57">
        <v>0</v>
      </c>
      <c r="I112" s="58">
        <v>0</v>
      </c>
      <c r="J112" s="58">
        <v>0</v>
      </c>
    </row>
    <row r="113" spans="1:10">
      <c r="A113" s="3"/>
      <c r="B113" s="4"/>
      <c r="C113" s="12" t="s">
        <v>86</v>
      </c>
      <c r="D113" s="12"/>
      <c r="E113" s="12"/>
      <c r="F113" s="12"/>
      <c r="G113" s="56">
        <f t="shared" si="10"/>
        <v>0</v>
      </c>
      <c r="H113" s="57">
        <v>0</v>
      </c>
      <c r="I113" s="58">
        <v>0</v>
      </c>
      <c r="J113" s="58">
        <v>0</v>
      </c>
    </row>
    <row r="114" spans="1:10">
      <c r="A114" s="3"/>
      <c r="B114" s="4"/>
      <c r="C114" s="12" t="s">
        <v>87</v>
      </c>
      <c r="D114" s="12"/>
      <c r="E114" s="12"/>
      <c r="F114" s="12"/>
      <c r="G114" s="56">
        <f t="shared" si="10"/>
        <v>0</v>
      </c>
      <c r="H114" s="57">
        <v>0</v>
      </c>
      <c r="I114" s="58">
        <v>0</v>
      </c>
      <c r="J114" s="58">
        <v>0</v>
      </c>
    </row>
    <row r="115" spans="1:10">
      <c r="A115" s="3"/>
      <c r="B115" s="4"/>
      <c r="C115" s="12" t="s">
        <v>88</v>
      </c>
      <c r="D115" s="12"/>
      <c r="E115" s="12"/>
      <c r="F115" s="12"/>
      <c r="G115" s="56">
        <f t="shared" si="10"/>
        <v>0</v>
      </c>
      <c r="H115" s="57">
        <v>0</v>
      </c>
      <c r="I115" s="58">
        <v>0</v>
      </c>
      <c r="J115" s="58">
        <v>0</v>
      </c>
    </row>
    <row r="116" spans="1:10">
      <c r="A116" s="3"/>
      <c r="B116" s="4"/>
      <c r="C116" s="12" t="s">
        <v>89</v>
      </c>
      <c r="D116" s="12"/>
      <c r="E116" s="12"/>
      <c r="F116" s="12"/>
      <c r="G116" s="56">
        <f t="shared" si="10"/>
        <v>0</v>
      </c>
      <c r="H116" s="57">
        <v>0</v>
      </c>
      <c r="I116" s="58">
        <v>0</v>
      </c>
      <c r="J116" s="58">
        <v>0</v>
      </c>
    </row>
    <row r="117" spans="1:10">
      <c r="A117" s="3"/>
      <c r="B117" s="4"/>
      <c r="C117" s="12" t="s">
        <v>90</v>
      </c>
      <c r="D117" s="12"/>
      <c r="E117" s="12"/>
      <c r="F117" s="12"/>
      <c r="G117" s="56">
        <f t="shared" si="10"/>
        <v>0</v>
      </c>
      <c r="H117" s="57">
        <v>0</v>
      </c>
      <c r="I117" s="58">
        <v>0</v>
      </c>
      <c r="J117" s="58">
        <v>0</v>
      </c>
    </row>
    <row r="118" spans="1:10">
      <c r="A118" s="3"/>
      <c r="B118" s="4"/>
      <c r="C118" s="4" t="s">
        <v>91</v>
      </c>
      <c r="D118" s="4"/>
      <c r="E118" s="4"/>
      <c r="F118" s="4"/>
      <c r="G118" s="47">
        <f t="shared" si="10"/>
        <v>-39927246</v>
      </c>
      <c r="H118" s="48">
        <f>SUM(H119)</f>
        <v>-39927246</v>
      </c>
      <c r="I118" s="49">
        <f t="shared" ref="I118:J118" si="15">SUM(I119)</f>
        <v>0</v>
      </c>
      <c r="J118" s="49">
        <f t="shared" si="15"/>
        <v>0</v>
      </c>
    </row>
    <row r="119" spans="1:10">
      <c r="A119" s="3"/>
      <c r="B119" s="4"/>
      <c r="C119" s="4"/>
      <c r="D119" s="4" t="s">
        <v>92</v>
      </c>
      <c r="E119" s="4"/>
      <c r="F119" s="4"/>
      <c r="G119" s="47">
        <f t="shared" si="10"/>
        <v>-39927246</v>
      </c>
      <c r="H119" s="48">
        <v>-39927246</v>
      </c>
      <c r="I119" s="49">
        <v>0</v>
      </c>
      <c r="J119" s="49">
        <v>0</v>
      </c>
    </row>
    <row r="120" spans="1:10">
      <c r="A120" s="3"/>
      <c r="B120" s="4"/>
      <c r="C120" s="15" t="s">
        <v>93</v>
      </c>
      <c r="D120" s="15"/>
      <c r="E120" s="15"/>
      <c r="F120" s="15"/>
      <c r="G120" s="50">
        <f t="shared" si="10"/>
        <v>1101403466</v>
      </c>
      <c r="H120" s="63">
        <v>1101403466</v>
      </c>
      <c r="I120" s="64">
        <v>0</v>
      </c>
      <c r="J120" s="64">
        <v>0</v>
      </c>
    </row>
    <row r="121" spans="1:10">
      <c r="A121" s="77" t="s">
        <v>112</v>
      </c>
      <c r="B121" s="78"/>
      <c r="C121" s="78"/>
      <c r="D121" s="78"/>
      <c r="E121" s="78"/>
      <c r="F121" s="78"/>
      <c r="G121" s="60">
        <f t="shared" si="10"/>
        <v>1633437891</v>
      </c>
      <c r="H121" s="61">
        <f>SUM(H92:H96,H112:H118,H120)</f>
        <v>1592176644</v>
      </c>
      <c r="I121" s="62">
        <f>SUM(I92:I96,I112:I118,I120)</f>
        <v>256936</v>
      </c>
      <c r="J121" s="62">
        <f>SUM(J92:J96,J112:J118,J120)</f>
        <v>41004311</v>
      </c>
    </row>
    <row r="122" spans="1:10">
      <c r="A122" s="3"/>
      <c r="B122" s="4" t="s">
        <v>94</v>
      </c>
      <c r="C122" s="4"/>
      <c r="D122" s="4"/>
      <c r="E122" s="4"/>
      <c r="F122" s="4"/>
      <c r="G122" s="47">
        <f t="shared" si="10"/>
        <v>0</v>
      </c>
      <c r="H122" s="48"/>
      <c r="I122" s="49"/>
      <c r="J122" s="49"/>
    </row>
    <row r="123" spans="1:10">
      <c r="A123" s="3"/>
      <c r="B123" s="4"/>
      <c r="C123" s="6" t="s">
        <v>95</v>
      </c>
      <c r="D123" s="6"/>
      <c r="E123" s="6"/>
      <c r="F123" s="6"/>
      <c r="G123" s="50">
        <f t="shared" si="10"/>
        <v>1367584000</v>
      </c>
      <c r="H123" s="51">
        <f>SUM(H124)</f>
        <v>1367584000</v>
      </c>
      <c r="I123" s="52">
        <f t="shared" ref="I123:J123" si="16">SUM(I124)</f>
        <v>0</v>
      </c>
      <c r="J123" s="52">
        <f t="shared" si="16"/>
        <v>0</v>
      </c>
    </row>
    <row r="124" spans="1:10">
      <c r="A124" s="3"/>
      <c r="B124" s="4"/>
      <c r="C124" s="4"/>
      <c r="D124" s="4" t="s">
        <v>96</v>
      </c>
      <c r="E124" s="4"/>
      <c r="F124" s="4"/>
      <c r="G124" s="47">
        <f t="shared" si="10"/>
        <v>1367584000</v>
      </c>
      <c r="H124" s="48">
        <f>SUM(H125:H126)</f>
        <v>1367584000</v>
      </c>
      <c r="I124" s="49">
        <v>0</v>
      </c>
      <c r="J124" s="49">
        <v>0</v>
      </c>
    </row>
    <row r="125" spans="1:10">
      <c r="A125" s="3"/>
      <c r="B125" s="4"/>
      <c r="C125" s="4"/>
      <c r="D125" s="4"/>
      <c r="E125" s="4" t="s">
        <v>97</v>
      </c>
      <c r="F125" s="4"/>
      <c r="G125" s="47">
        <f t="shared" si="10"/>
        <v>958720000</v>
      </c>
      <c r="H125" s="48">
        <v>958720000</v>
      </c>
      <c r="I125" s="49">
        <v>0</v>
      </c>
      <c r="J125" s="49">
        <v>0</v>
      </c>
    </row>
    <row r="126" spans="1:10">
      <c r="A126" s="3"/>
      <c r="B126" s="4"/>
      <c r="C126" s="9"/>
      <c r="D126" s="9"/>
      <c r="E126" s="9" t="s">
        <v>98</v>
      </c>
      <c r="F126" s="9"/>
      <c r="G126" s="53">
        <f t="shared" si="10"/>
        <v>408864000</v>
      </c>
      <c r="H126" s="54">
        <v>408864000</v>
      </c>
      <c r="I126" s="55">
        <v>0</v>
      </c>
      <c r="J126" s="55">
        <v>0</v>
      </c>
    </row>
    <row r="127" spans="1:10">
      <c r="A127" s="3"/>
      <c r="B127" s="4"/>
      <c r="C127" s="4" t="s">
        <v>99</v>
      </c>
      <c r="D127" s="4"/>
      <c r="E127" s="4"/>
      <c r="F127" s="4"/>
      <c r="G127" s="47">
        <f t="shared" si="10"/>
        <v>0</v>
      </c>
      <c r="H127" s="48">
        <v>0</v>
      </c>
      <c r="I127" s="49">
        <v>0</v>
      </c>
      <c r="J127" s="49">
        <v>0</v>
      </c>
    </row>
    <row r="128" spans="1:10">
      <c r="A128" s="3"/>
      <c r="B128" s="4"/>
      <c r="C128" s="6" t="s">
        <v>100</v>
      </c>
      <c r="D128" s="6"/>
      <c r="E128" s="6"/>
      <c r="F128" s="6"/>
      <c r="G128" s="50">
        <f t="shared" si="10"/>
        <v>0</v>
      </c>
      <c r="H128" s="51">
        <f>SUM(H129)</f>
        <v>0</v>
      </c>
      <c r="I128" s="52">
        <f t="shared" ref="I128:J128" si="17">SUM(I129)</f>
        <v>0</v>
      </c>
      <c r="J128" s="52">
        <f t="shared" si="17"/>
        <v>0</v>
      </c>
    </row>
    <row r="129" spans="1:10">
      <c r="A129" s="3"/>
      <c r="B129" s="4"/>
      <c r="C129" s="9"/>
      <c r="D129" s="9" t="s">
        <v>100</v>
      </c>
      <c r="E129" s="9"/>
      <c r="F129" s="9"/>
      <c r="G129" s="53">
        <f t="shared" si="10"/>
        <v>0</v>
      </c>
      <c r="H129" s="54">
        <v>0</v>
      </c>
      <c r="I129" s="55">
        <v>0</v>
      </c>
      <c r="J129" s="55">
        <v>0</v>
      </c>
    </row>
    <row r="130" spans="1:10">
      <c r="A130" s="3"/>
      <c r="B130" s="4"/>
      <c r="C130" s="4" t="s">
        <v>101</v>
      </c>
      <c r="D130" s="4"/>
      <c r="E130" s="4"/>
      <c r="F130" s="4"/>
      <c r="G130" s="47">
        <f t="shared" si="10"/>
        <v>0</v>
      </c>
      <c r="H130" s="48">
        <v>0</v>
      </c>
      <c r="I130" s="49">
        <v>0</v>
      </c>
      <c r="J130" s="49">
        <v>0</v>
      </c>
    </row>
    <row r="131" spans="1:10">
      <c r="A131" s="3"/>
      <c r="B131" s="4"/>
      <c r="C131" s="12" t="s">
        <v>102</v>
      </c>
      <c r="D131" s="12"/>
      <c r="E131" s="12"/>
      <c r="F131" s="12"/>
      <c r="G131" s="56">
        <f t="shared" si="10"/>
        <v>0</v>
      </c>
      <c r="H131" s="57">
        <v>0</v>
      </c>
      <c r="I131" s="58">
        <v>0</v>
      </c>
      <c r="J131" s="58">
        <v>0</v>
      </c>
    </row>
    <row r="132" spans="1:10">
      <c r="A132" s="3"/>
      <c r="B132" s="4"/>
      <c r="C132" s="12" t="s">
        <v>103</v>
      </c>
      <c r="D132" s="12"/>
      <c r="E132" s="12"/>
      <c r="F132" s="24" t="s">
        <v>121</v>
      </c>
      <c r="G132" s="56">
        <f t="shared" si="10"/>
        <v>0</v>
      </c>
      <c r="H132" s="57">
        <v>0</v>
      </c>
      <c r="I132" s="58">
        <v>0</v>
      </c>
      <c r="J132" s="58">
        <v>0</v>
      </c>
    </row>
    <row r="133" spans="1:10">
      <c r="A133" s="3"/>
      <c r="B133" s="4"/>
      <c r="C133" s="12" t="s">
        <v>104</v>
      </c>
      <c r="D133" s="12"/>
      <c r="E133" s="12"/>
      <c r="F133" s="12"/>
      <c r="G133" s="56">
        <f t="shared" si="10"/>
        <v>2396910</v>
      </c>
      <c r="H133" s="57">
        <v>2396910</v>
      </c>
      <c r="I133" s="58">
        <v>0</v>
      </c>
      <c r="J133" s="58">
        <v>0</v>
      </c>
    </row>
    <row r="134" spans="1:10">
      <c r="A134" s="3"/>
      <c r="B134" s="4"/>
      <c r="C134" s="12" t="s">
        <v>105</v>
      </c>
      <c r="D134" s="12"/>
      <c r="E134" s="12"/>
      <c r="F134" s="12"/>
      <c r="G134" s="56">
        <f t="shared" si="10"/>
        <v>0</v>
      </c>
      <c r="H134" s="57">
        <v>0</v>
      </c>
      <c r="I134" s="58">
        <v>0</v>
      </c>
      <c r="J134" s="58">
        <v>0</v>
      </c>
    </row>
    <row r="135" spans="1:10">
      <c r="A135" s="3"/>
      <c r="B135" s="4"/>
      <c r="C135" s="4" t="s">
        <v>106</v>
      </c>
      <c r="D135" s="4"/>
      <c r="E135" s="4"/>
      <c r="F135" s="4"/>
      <c r="G135" s="47">
        <f t="shared" si="10"/>
        <v>0</v>
      </c>
      <c r="H135" s="48">
        <f>SUM(H136:H137)</f>
        <v>0</v>
      </c>
      <c r="I135" s="49">
        <f t="shared" ref="I135:J135" si="18">SUM(I136:I137)</f>
        <v>0</v>
      </c>
      <c r="J135" s="49">
        <f t="shared" si="18"/>
        <v>0</v>
      </c>
    </row>
    <row r="136" spans="1:10">
      <c r="A136" s="3"/>
      <c r="B136" s="4"/>
      <c r="C136" s="4"/>
      <c r="D136" s="4" t="s">
        <v>106</v>
      </c>
      <c r="E136" s="4"/>
      <c r="F136" s="4"/>
      <c r="G136" s="47">
        <f t="shared" si="10"/>
        <v>0</v>
      </c>
      <c r="H136" s="48">
        <f>SUM(H137)</f>
        <v>0</v>
      </c>
      <c r="I136" s="49">
        <v>0</v>
      </c>
      <c r="J136" s="49">
        <v>0</v>
      </c>
    </row>
    <row r="137" spans="1:10">
      <c r="A137" s="3"/>
      <c r="B137" s="4"/>
      <c r="C137" s="4"/>
      <c r="D137" s="4"/>
      <c r="E137" s="4" t="s">
        <v>107</v>
      </c>
      <c r="F137" s="4"/>
      <c r="G137" s="47">
        <f t="shared" si="10"/>
        <v>0</v>
      </c>
      <c r="H137" s="48">
        <v>0</v>
      </c>
      <c r="I137" s="49">
        <v>0</v>
      </c>
      <c r="J137" s="49">
        <v>0</v>
      </c>
    </row>
    <row r="138" spans="1:10">
      <c r="A138" s="77" t="s">
        <v>113</v>
      </c>
      <c r="B138" s="78"/>
      <c r="C138" s="78"/>
      <c r="D138" s="78"/>
      <c r="E138" s="78"/>
      <c r="F138" s="78"/>
      <c r="G138" s="60">
        <f t="shared" si="10"/>
        <v>1369980910</v>
      </c>
      <c r="H138" s="61">
        <f>SUM(H123,H127:H128,H130:H135)</f>
        <v>1369980910</v>
      </c>
      <c r="I138" s="62">
        <f t="shared" ref="I138:J138" si="19">SUM(I123,I127:I128,I130:I135)</f>
        <v>0</v>
      </c>
      <c r="J138" s="62">
        <f t="shared" si="19"/>
        <v>0</v>
      </c>
    </row>
    <row r="139" spans="1:10">
      <c r="A139" s="77" t="s">
        <v>116</v>
      </c>
      <c r="B139" s="78"/>
      <c r="C139" s="78"/>
      <c r="D139" s="78"/>
      <c r="E139" s="78"/>
      <c r="F139" s="78"/>
      <c r="G139" s="60">
        <f t="shared" si="10"/>
        <v>3003418801</v>
      </c>
      <c r="H139" s="48">
        <f>H121+H138</f>
        <v>2962157554</v>
      </c>
      <c r="I139" s="49">
        <f t="shared" ref="I139:J139" si="20">I121+I138</f>
        <v>256936</v>
      </c>
      <c r="J139" s="49">
        <f t="shared" si="20"/>
        <v>41004311</v>
      </c>
    </row>
    <row r="140" spans="1:10" ht="14.25" thickBot="1">
      <c r="A140" s="72" t="s">
        <v>114</v>
      </c>
      <c r="B140" s="73"/>
      <c r="C140" s="73"/>
      <c r="D140" s="73"/>
      <c r="E140" s="73"/>
      <c r="F140" s="73"/>
      <c r="G140" s="65">
        <f t="shared" si="10"/>
        <v>868328252</v>
      </c>
      <c r="H140" s="61">
        <f>H89-H139</f>
        <v>851671085</v>
      </c>
      <c r="I140" s="62">
        <f>I89-I139</f>
        <v>15407139</v>
      </c>
      <c r="J140" s="62">
        <f>J89-J139</f>
        <v>1250028</v>
      </c>
    </row>
    <row r="141" spans="1:10" ht="14.25" thickTop="1"/>
  </sheetData>
  <mergeCells count="12">
    <mergeCell ref="A140:F140"/>
    <mergeCell ref="A1:G1"/>
    <mergeCell ref="A2:G2"/>
    <mergeCell ref="A3:F3"/>
    <mergeCell ref="A51:F51"/>
    <mergeCell ref="A65:E65"/>
    <mergeCell ref="A87:F87"/>
    <mergeCell ref="A88:F88"/>
    <mergeCell ref="A89:F89"/>
    <mergeCell ref="A121:F121"/>
    <mergeCell ref="A138:F138"/>
    <mergeCell ref="A139:F139"/>
  </mergeCells>
  <phoneticPr fontId="2"/>
  <pageMargins left="1.6929133858267718" right="0.70866141732283472" top="0.74803149606299213" bottom="0.35433070866141736" header="0.31496062992125984" footer="0.31496062992125984"/>
  <pageSetup paperSize="12" scale="85" orientation="portrait" r:id="rId1"/>
  <rowBreaks count="1" manualBreakCount="1">
    <brk id="8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6"/>
  <sheetViews>
    <sheetView showZeros="0" tabSelected="1" view="pageBreakPreview" zoomScale="80" zoomScaleNormal="87" zoomScaleSheetLayoutView="80" workbookViewId="0">
      <selection activeCell="C32" sqref="C32"/>
    </sheetView>
  </sheetViews>
  <sheetFormatPr defaultRowHeight="13.5"/>
  <cols>
    <col min="1" max="1" width="17.75" style="89" customWidth="1"/>
    <col min="2" max="2" width="31.25" style="89" customWidth="1"/>
    <col min="3" max="3" width="37.5" style="89" customWidth="1"/>
    <col min="4" max="4" width="10.5" style="89" bestFit="1" customWidth="1"/>
    <col min="5" max="5" width="19.625" style="89" customWidth="1"/>
    <col min="6" max="6" width="14.125" style="89" customWidth="1"/>
    <col min="7" max="7" width="9" style="89"/>
    <col min="8" max="8" width="20.5" style="89" customWidth="1"/>
    <col min="9" max="256" width="9" style="89"/>
    <col min="257" max="257" width="17.75" style="89" customWidth="1"/>
    <col min="258" max="258" width="31.25" style="89" customWidth="1"/>
    <col min="259" max="259" width="37.5" style="89" customWidth="1"/>
    <col min="260" max="260" width="10.5" style="89" bestFit="1" customWidth="1"/>
    <col min="261" max="261" width="19.625" style="89" customWidth="1"/>
    <col min="262" max="262" width="14.125" style="89" customWidth="1"/>
    <col min="263" max="263" width="9" style="89"/>
    <col min="264" max="264" width="20.5" style="89" customWidth="1"/>
    <col min="265" max="512" width="9" style="89"/>
    <col min="513" max="513" width="17.75" style="89" customWidth="1"/>
    <col min="514" max="514" width="31.25" style="89" customWidth="1"/>
    <col min="515" max="515" width="37.5" style="89" customWidth="1"/>
    <col min="516" max="516" width="10.5" style="89" bestFit="1" customWidth="1"/>
    <col min="517" max="517" width="19.625" style="89" customWidth="1"/>
    <col min="518" max="518" width="14.125" style="89" customWidth="1"/>
    <col min="519" max="519" width="9" style="89"/>
    <col min="520" max="520" width="20.5" style="89" customWidth="1"/>
    <col min="521" max="768" width="9" style="89"/>
    <col min="769" max="769" width="17.75" style="89" customWidth="1"/>
    <col min="770" max="770" width="31.25" style="89" customWidth="1"/>
    <col min="771" max="771" width="37.5" style="89" customWidth="1"/>
    <col min="772" max="772" width="10.5" style="89" bestFit="1" customWidth="1"/>
    <col min="773" max="773" width="19.625" style="89" customWidth="1"/>
    <col min="774" max="774" width="14.125" style="89" customWidth="1"/>
    <col min="775" max="775" width="9" style="89"/>
    <col min="776" max="776" width="20.5" style="89" customWidth="1"/>
    <col min="777" max="1024" width="9" style="89"/>
    <col min="1025" max="1025" width="17.75" style="89" customWidth="1"/>
    <col min="1026" max="1026" width="31.25" style="89" customWidth="1"/>
    <col min="1027" max="1027" width="37.5" style="89" customWidth="1"/>
    <col min="1028" max="1028" width="10.5" style="89" bestFit="1" customWidth="1"/>
    <col min="1029" max="1029" width="19.625" style="89" customWidth="1"/>
    <col min="1030" max="1030" width="14.125" style="89" customWidth="1"/>
    <col min="1031" max="1031" width="9" style="89"/>
    <col min="1032" max="1032" width="20.5" style="89" customWidth="1"/>
    <col min="1033" max="1280" width="9" style="89"/>
    <col min="1281" max="1281" width="17.75" style="89" customWidth="1"/>
    <col min="1282" max="1282" width="31.25" style="89" customWidth="1"/>
    <col min="1283" max="1283" width="37.5" style="89" customWidth="1"/>
    <col min="1284" max="1284" width="10.5" style="89" bestFit="1" customWidth="1"/>
    <col min="1285" max="1285" width="19.625" style="89" customWidth="1"/>
    <col min="1286" max="1286" width="14.125" style="89" customWidth="1"/>
    <col min="1287" max="1287" width="9" style="89"/>
    <col min="1288" max="1288" width="20.5" style="89" customWidth="1"/>
    <col min="1289" max="1536" width="9" style="89"/>
    <col min="1537" max="1537" width="17.75" style="89" customWidth="1"/>
    <col min="1538" max="1538" width="31.25" style="89" customWidth="1"/>
    <col min="1539" max="1539" width="37.5" style="89" customWidth="1"/>
    <col min="1540" max="1540" width="10.5" style="89" bestFit="1" customWidth="1"/>
    <col min="1541" max="1541" width="19.625" style="89" customWidth="1"/>
    <col min="1542" max="1542" width="14.125" style="89" customWidth="1"/>
    <col min="1543" max="1543" width="9" style="89"/>
    <col min="1544" max="1544" width="20.5" style="89" customWidth="1"/>
    <col min="1545" max="1792" width="9" style="89"/>
    <col min="1793" max="1793" width="17.75" style="89" customWidth="1"/>
    <col min="1794" max="1794" width="31.25" style="89" customWidth="1"/>
    <col min="1795" max="1795" width="37.5" style="89" customWidth="1"/>
    <col min="1796" max="1796" width="10.5" style="89" bestFit="1" customWidth="1"/>
    <col min="1797" max="1797" width="19.625" style="89" customWidth="1"/>
    <col min="1798" max="1798" width="14.125" style="89" customWidth="1"/>
    <col min="1799" max="1799" width="9" style="89"/>
    <col min="1800" max="1800" width="20.5" style="89" customWidth="1"/>
    <col min="1801" max="2048" width="9" style="89"/>
    <col min="2049" max="2049" width="17.75" style="89" customWidth="1"/>
    <col min="2050" max="2050" width="31.25" style="89" customWidth="1"/>
    <col min="2051" max="2051" width="37.5" style="89" customWidth="1"/>
    <col min="2052" max="2052" width="10.5" style="89" bestFit="1" customWidth="1"/>
    <col min="2053" max="2053" width="19.625" style="89" customWidth="1"/>
    <col min="2054" max="2054" width="14.125" style="89" customWidth="1"/>
    <col min="2055" max="2055" width="9" style="89"/>
    <col min="2056" max="2056" width="20.5" style="89" customWidth="1"/>
    <col min="2057" max="2304" width="9" style="89"/>
    <col min="2305" max="2305" width="17.75" style="89" customWidth="1"/>
    <col min="2306" max="2306" width="31.25" style="89" customWidth="1"/>
    <col min="2307" max="2307" width="37.5" style="89" customWidth="1"/>
    <col min="2308" max="2308" width="10.5" style="89" bestFit="1" customWidth="1"/>
    <col min="2309" max="2309" width="19.625" style="89" customWidth="1"/>
    <col min="2310" max="2310" width="14.125" style="89" customWidth="1"/>
    <col min="2311" max="2311" width="9" style="89"/>
    <col min="2312" max="2312" width="20.5" style="89" customWidth="1"/>
    <col min="2313" max="2560" width="9" style="89"/>
    <col min="2561" max="2561" width="17.75" style="89" customWidth="1"/>
    <col min="2562" max="2562" width="31.25" style="89" customWidth="1"/>
    <col min="2563" max="2563" width="37.5" style="89" customWidth="1"/>
    <col min="2564" max="2564" width="10.5" style="89" bestFit="1" customWidth="1"/>
    <col min="2565" max="2565" width="19.625" style="89" customWidth="1"/>
    <col min="2566" max="2566" width="14.125" style="89" customWidth="1"/>
    <col min="2567" max="2567" width="9" style="89"/>
    <col min="2568" max="2568" width="20.5" style="89" customWidth="1"/>
    <col min="2569" max="2816" width="9" style="89"/>
    <col min="2817" max="2817" width="17.75" style="89" customWidth="1"/>
    <col min="2818" max="2818" width="31.25" style="89" customWidth="1"/>
    <col min="2819" max="2819" width="37.5" style="89" customWidth="1"/>
    <col min="2820" max="2820" width="10.5" style="89" bestFit="1" customWidth="1"/>
    <col min="2821" max="2821" width="19.625" style="89" customWidth="1"/>
    <col min="2822" max="2822" width="14.125" style="89" customWidth="1"/>
    <col min="2823" max="2823" width="9" style="89"/>
    <col min="2824" max="2824" width="20.5" style="89" customWidth="1"/>
    <col min="2825" max="3072" width="9" style="89"/>
    <col min="3073" max="3073" width="17.75" style="89" customWidth="1"/>
    <col min="3074" max="3074" width="31.25" style="89" customWidth="1"/>
    <col min="3075" max="3075" width="37.5" style="89" customWidth="1"/>
    <col min="3076" max="3076" width="10.5" style="89" bestFit="1" customWidth="1"/>
    <col min="3077" max="3077" width="19.625" style="89" customWidth="1"/>
    <col min="3078" max="3078" width="14.125" style="89" customWidth="1"/>
    <col min="3079" max="3079" width="9" style="89"/>
    <col min="3080" max="3080" width="20.5" style="89" customWidth="1"/>
    <col min="3081" max="3328" width="9" style="89"/>
    <col min="3329" max="3329" width="17.75" style="89" customWidth="1"/>
    <col min="3330" max="3330" width="31.25" style="89" customWidth="1"/>
    <col min="3331" max="3331" width="37.5" style="89" customWidth="1"/>
    <col min="3332" max="3332" width="10.5" style="89" bestFit="1" customWidth="1"/>
    <col min="3333" max="3333" width="19.625" style="89" customWidth="1"/>
    <col min="3334" max="3334" width="14.125" style="89" customWidth="1"/>
    <col min="3335" max="3335" width="9" style="89"/>
    <col min="3336" max="3336" width="20.5" style="89" customWidth="1"/>
    <col min="3337" max="3584" width="9" style="89"/>
    <col min="3585" max="3585" width="17.75" style="89" customWidth="1"/>
    <col min="3586" max="3586" width="31.25" style="89" customWidth="1"/>
    <col min="3587" max="3587" width="37.5" style="89" customWidth="1"/>
    <col min="3588" max="3588" width="10.5" style="89" bestFit="1" customWidth="1"/>
    <col min="3589" max="3589" width="19.625" style="89" customWidth="1"/>
    <col min="3590" max="3590" width="14.125" style="89" customWidth="1"/>
    <col min="3591" max="3591" width="9" style="89"/>
    <col min="3592" max="3592" width="20.5" style="89" customWidth="1"/>
    <col min="3593" max="3840" width="9" style="89"/>
    <col min="3841" max="3841" width="17.75" style="89" customWidth="1"/>
    <col min="3842" max="3842" width="31.25" style="89" customWidth="1"/>
    <col min="3843" max="3843" width="37.5" style="89" customWidth="1"/>
    <col min="3844" max="3844" width="10.5" style="89" bestFit="1" customWidth="1"/>
    <col min="3845" max="3845" width="19.625" style="89" customWidth="1"/>
    <col min="3846" max="3846" width="14.125" style="89" customWidth="1"/>
    <col min="3847" max="3847" width="9" style="89"/>
    <col min="3848" max="3848" width="20.5" style="89" customWidth="1"/>
    <col min="3849" max="4096" width="9" style="89"/>
    <col min="4097" max="4097" width="17.75" style="89" customWidth="1"/>
    <col min="4098" max="4098" width="31.25" style="89" customWidth="1"/>
    <col min="4099" max="4099" width="37.5" style="89" customWidth="1"/>
    <col min="4100" max="4100" width="10.5" style="89" bestFit="1" customWidth="1"/>
    <col min="4101" max="4101" width="19.625" style="89" customWidth="1"/>
    <col min="4102" max="4102" width="14.125" style="89" customWidth="1"/>
    <col min="4103" max="4103" width="9" style="89"/>
    <col min="4104" max="4104" width="20.5" style="89" customWidth="1"/>
    <col min="4105" max="4352" width="9" style="89"/>
    <col min="4353" max="4353" width="17.75" style="89" customWidth="1"/>
    <col min="4354" max="4354" width="31.25" style="89" customWidth="1"/>
    <col min="4355" max="4355" width="37.5" style="89" customWidth="1"/>
    <col min="4356" max="4356" width="10.5" style="89" bestFit="1" customWidth="1"/>
    <col min="4357" max="4357" width="19.625" style="89" customWidth="1"/>
    <col min="4358" max="4358" width="14.125" style="89" customWidth="1"/>
    <col min="4359" max="4359" width="9" style="89"/>
    <col min="4360" max="4360" width="20.5" style="89" customWidth="1"/>
    <col min="4361" max="4608" width="9" style="89"/>
    <col min="4609" max="4609" width="17.75" style="89" customWidth="1"/>
    <col min="4610" max="4610" width="31.25" style="89" customWidth="1"/>
    <col min="4611" max="4611" width="37.5" style="89" customWidth="1"/>
    <col min="4612" max="4612" width="10.5" style="89" bestFit="1" customWidth="1"/>
    <col min="4613" max="4613" width="19.625" style="89" customWidth="1"/>
    <col min="4614" max="4614" width="14.125" style="89" customWidth="1"/>
    <col min="4615" max="4615" width="9" style="89"/>
    <col min="4616" max="4616" width="20.5" style="89" customWidth="1"/>
    <col min="4617" max="4864" width="9" style="89"/>
    <col min="4865" max="4865" width="17.75" style="89" customWidth="1"/>
    <col min="4866" max="4866" width="31.25" style="89" customWidth="1"/>
    <col min="4867" max="4867" width="37.5" style="89" customWidth="1"/>
    <col min="4868" max="4868" width="10.5" style="89" bestFit="1" customWidth="1"/>
    <col min="4869" max="4869" width="19.625" style="89" customWidth="1"/>
    <col min="4870" max="4870" width="14.125" style="89" customWidth="1"/>
    <col min="4871" max="4871" width="9" style="89"/>
    <col min="4872" max="4872" width="20.5" style="89" customWidth="1"/>
    <col min="4873" max="5120" width="9" style="89"/>
    <col min="5121" max="5121" width="17.75" style="89" customWidth="1"/>
    <col min="5122" max="5122" width="31.25" style="89" customWidth="1"/>
    <col min="5123" max="5123" width="37.5" style="89" customWidth="1"/>
    <col min="5124" max="5124" width="10.5" style="89" bestFit="1" customWidth="1"/>
    <col min="5125" max="5125" width="19.625" style="89" customWidth="1"/>
    <col min="5126" max="5126" width="14.125" style="89" customWidth="1"/>
    <col min="5127" max="5127" width="9" style="89"/>
    <col min="5128" max="5128" width="20.5" style="89" customWidth="1"/>
    <col min="5129" max="5376" width="9" style="89"/>
    <col min="5377" max="5377" width="17.75" style="89" customWidth="1"/>
    <col min="5378" max="5378" width="31.25" style="89" customWidth="1"/>
    <col min="5379" max="5379" width="37.5" style="89" customWidth="1"/>
    <col min="5380" max="5380" width="10.5" style="89" bestFit="1" customWidth="1"/>
    <col min="5381" max="5381" width="19.625" style="89" customWidth="1"/>
    <col min="5382" max="5382" width="14.125" style="89" customWidth="1"/>
    <col min="5383" max="5383" width="9" style="89"/>
    <col min="5384" max="5384" width="20.5" style="89" customWidth="1"/>
    <col min="5385" max="5632" width="9" style="89"/>
    <col min="5633" max="5633" width="17.75" style="89" customWidth="1"/>
    <col min="5634" max="5634" width="31.25" style="89" customWidth="1"/>
    <col min="5635" max="5635" width="37.5" style="89" customWidth="1"/>
    <col min="5636" max="5636" width="10.5" style="89" bestFit="1" customWidth="1"/>
    <col min="5637" max="5637" width="19.625" style="89" customWidth="1"/>
    <col min="5638" max="5638" width="14.125" style="89" customWidth="1"/>
    <col min="5639" max="5639" width="9" style="89"/>
    <col min="5640" max="5640" width="20.5" style="89" customWidth="1"/>
    <col min="5641" max="5888" width="9" style="89"/>
    <col min="5889" max="5889" width="17.75" style="89" customWidth="1"/>
    <col min="5890" max="5890" width="31.25" style="89" customWidth="1"/>
    <col min="5891" max="5891" width="37.5" style="89" customWidth="1"/>
    <col min="5892" max="5892" width="10.5" style="89" bestFit="1" customWidth="1"/>
    <col min="5893" max="5893" width="19.625" style="89" customWidth="1"/>
    <col min="5894" max="5894" width="14.125" style="89" customWidth="1"/>
    <col min="5895" max="5895" width="9" style="89"/>
    <col min="5896" max="5896" width="20.5" style="89" customWidth="1"/>
    <col min="5897" max="6144" width="9" style="89"/>
    <col min="6145" max="6145" width="17.75" style="89" customWidth="1"/>
    <col min="6146" max="6146" width="31.25" style="89" customWidth="1"/>
    <col min="6147" max="6147" width="37.5" style="89" customWidth="1"/>
    <col min="6148" max="6148" width="10.5" style="89" bestFit="1" customWidth="1"/>
    <col min="6149" max="6149" width="19.625" style="89" customWidth="1"/>
    <col min="6150" max="6150" width="14.125" style="89" customWidth="1"/>
    <col min="6151" max="6151" width="9" style="89"/>
    <col min="6152" max="6152" width="20.5" style="89" customWidth="1"/>
    <col min="6153" max="6400" width="9" style="89"/>
    <col min="6401" max="6401" width="17.75" style="89" customWidth="1"/>
    <col min="6402" max="6402" width="31.25" style="89" customWidth="1"/>
    <col min="6403" max="6403" width="37.5" style="89" customWidth="1"/>
    <col min="6404" max="6404" width="10.5" style="89" bestFit="1" customWidth="1"/>
    <col min="6405" max="6405" width="19.625" style="89" customWidth="1"/>
    <col min="6406" max="6406" width="14.125" style="89" customWidth="1"/>
    <col min="6407" max="6407" width="9" style="89"/>
    <col min="6408" max="6408" width="20.5" style="89" customWidth="1"/>
    <col min="6409" max="6656" width="9" style="89"/>
    <col min="6657" max="6657" width="17.75" style="89" customWidth="1"/>
    <col min="6658" max="6658" width="31.25" style="89" customWidth="1"/>
    <col min="6659" max="6659" width="37.5" style="89" customWidth="1"/>
    <col min="6660" max="6660" width="10.5" style="89" bestFit="1" customWidth="1"/>
    <col min="6661" max="6661" width="19.625" style="89" customWidth="1"/>
    <col min="6662" max="6662" width="14.125" style="89" customWidth="1"/>
    <col min="6663" max="6663" width="9" style="89"/>
    <col min="6664" max="6664" width="20.5" style="89" customWidth="1"/>
    <col min="6665" max="6912" width="9" style="89"/>
    <col min="6913" max="6913" width="17.75" style="89" customWidth="1"/>
    <col min="6914" max="6914" width="31.25" style="89" customWidth="1"/>
    <col min="6915" max="6915" width="37.5" style="89" customWidth="1"/>
    <col min="6916" max="6916" width="10.5" style="89" bestFit="1" customWidth="1"/>
    <col min="6917" max="6917" width="19.625" style="89" customWidth="1"/>
    <col min="6918" max="6918" width="14.125" style="89" customWidth="1"/>
    <col min="6919" max="6919" width="9" style="89"/>
    <col min="6920" max="6920" width="20.5" style="89" customWidth="1"/>
    <col min="6921" max="7168" width="9" style="89"/>
    <col min="7169" max="7169" width="17.75" style="89" customWidth="1"/>
    <col min="7170" max="7170" width="31.25" style="89" customWidth="1"/>
    <col min="7171" max="7171" width="37.5" style="89" customWidth="1"/>
    <col min="7172" max="7172" width="10.5" style="89" bestFit="1" customWidth="1"/>
    <col min="7173" max="7173" width="19.625" style="89" customWidth="1"/>
    <col min="7174" max="7174" width="14.125" style="89" customWidth="1"/>
    <col min="7175" max="7175" width="9" style="89"/>
    <col min="7176" max="7176" width="20.5" style="89" customWidth="1"/>
    <col min="7177" max="7424" width="9" style="89"/>
    <col min="7425" max="7425" width="17.75" style="89" customWidth="1"/>
    <col min="7426" max="7426" width="31.25" style="89" customWidth="1"/>
    <col min="7427" max="7427" width="37.5" style="89" customWidth="1"/>
    <col min="7428" max="7428" width="10.5" style="89" bestFit="1" customWidth="1"/>
    <col min="7429" max="7429" width="19.625" style="89" customWidth="1"/>
    <col min="7430" max="7430" width="14.125" style="89" customWidth="1"/>
    <col min="7431" max="7431" width="9" style="89"/>
    <col min="7432" max="7432" width="20.5" style="89" customWidth="1"/>
    <col min="7433" max="7680" width="9" style="89"/>
    <col min="7681" max="7681" width="17.75" style="89" customWidth="1"/>
    <col min="7682" max="7682" width="31.25" style="89" customWidth="1"/>
    <col min="7683" max="7683" width="37.5" style="89" customWidth="1"/>
    <col min="7684" max="7684" width="10.5" style="89" bestFit="1" customWidth="1"/>
    <col min="7685" max="7685" width="19.625" style="89" customWidth="1"/>
    <col min="7686" max="7686" width="14.125" style="89" customWidth="1"/>
    <col min="7687" max="7687" width="9" style="89"/>
    <col min="7688" max="7688" width="20.5" style="89" customWidth="1"/>
    <col min="7689" max="7936" width="9" style="89"/>
    <col min="7937" max="7937" width="17.75" style="89" customWidth="1"/>
    <col min="7938" max="7938" width="31.25" style="89" customWidth="1"/>
    <col min="7939" max="7939" width="37.5" style="89" customWidth="1"/>
    <col min="7940" max="7940" width="10.5" style="89" bestFit="1" customWidth="1"/>
    <col min="7941" max="7941" width="19.625" style="89" customWidth="1"/>
    <col min="7942" max="7942" width="14.125" style="89" customWidth="1"/>
    <col min="7943" max="7943" width="9" style="89"/>
    <col min="7944" max="7944" width="20.5" style="89" customWidth="1"/>
    <col min="7945" max="8192" width="9" style="89"/>
    <col min="8193" max="8193" width="17.75" style="89" customWidth="1"/>
    <col min="8194" max="8194" width="31.25" style="89" customWidth="1"/>
    <col min="8195" max="8195" width="37.5" style="89" customWidth="1"/>
    <col min="8196" max="8196" width="10.5" style="89" bestFit="1" customWidth="1"/>
    <col min="8197" max="8197" width="19.625" style="89" customWidth="1"/>
    <col min="8198" max="8198" width="14.125" style="89" customWidth="1"/>
    <col min="8199" max="8199" width="9" style="89"/>
    <col min="8200" max="8200" width="20.5" style="89" customWidth="1"/>
    <col min="8201" max="8448" width="9" style="89"/>
    <col min="8449" max="8449" width="17.75" style="89" customWidth="1"/>
    <col min="8450" max="8450" width="31.25" style="89" customWidth="1"/>
    <col min="8451" max="8451" width="37.5" style="89" customWidth="1"/>
    <col min="8452" max="8452" width="10.5" style="89" bestFit="1" customWidth="1"/>
    <col min="8453" max="8453" width="19.625" style="89" customWidth="1"/>
    <col min="8454" max="8454" width="14.125" style="89" customWidth="1"/>
    <col min="8455" max="8455" width="9" style="89"/>
    <col min="8456" max="8456" width="20.5" style="89" customWidth="1"/>
    <col min="8457" max="8704" width="9" style="89"/>
    <col min="8705" max="8705" width="17.75" style="89" customWidth="1"/>
    <col min="8706" max="8706" width="31.25" style="89" customWidth="1"/>
    <col min="8707" max="8707" width="37.5" style="89" customWidth="1"/>
    <col min="8708" max="8708" width="10.5" style="89" bestFit="1" customWidth="1"/>
    <col min="8709" max="8709" width="19.625" style="89" customWidth="1"/>
    <col min="8710" max="8710" width="14.125" style="89" customWidth="1"/>
    <col min="8711" max="8711" width="9" style="89"/>
    <col min="8712" max="8712" width="20.5" style="89" customWidth="1"/>
    <col min="8713" max="8960" width="9" style="89"/>
    <col min="8961" max="8961" width="17.75" style="89" customWidth="1"/>
    <col min="8962" max="8962" width="31.25" style="89" customWidth="1"/>
    <col min="8963" max="8963" width="37.5" style="89" customWidth="1"/>
    <col min="8964" max="8964" width="10.5" style="89" bestFit="1" customWidth="1"/>
    <col min="8965" max="8965" width="19.625" style="89" customWidth="1"/>
    <col min="8966" max="8966" width="14.125" style="89" customWidth="1"/>
    <col min="8967" max="8967" width="9" style="89"/>
    <col min="8968" max="8968" width="20.5" style="89" customWidth="1"/>
    <col min="8969" max="9216" width="9" style="89"/>
    <col min="9217" max="9217" width="17.75" style="89" customWidth="1"/>
    <col min="9218" max="9218" width="31.25" style="89" customWidth="1"/>
    <col min="9219" max="9219" width="37.5" style="89" customWidth="1"/>
    <col min="9220" max="9220" width="10.5" style="89" bestFit="1" customWidth="1"/>
    <col min="9221" max="9221" width="19.625" style="89" customWidth="1"/>
    <col min="9222" max="9222" width="14.125" style="89" customWidth="1"/>
    <col min="9223" max="9223" width="9" style="89"/>
    <col min="9224" max="9224" width="20.5" style="89" customWidth="1"/>
    <col min="9225" max="9472" width="9" style="89"/>
    <col min="9473" max="9473" width="17.75" style="89" customWidth="1"/>
    <col min="9474" max="9474" width="31.25" style="89" customWidth="1"/>
    <col min="9475" max="9475" width="37.5" style="89" customWidth="1"/>
    <col min="9476" max="9476" width="10.5" style="89" bestFit="1" customWidth="1"/>
    <col min="9477" max="9477" width="19.625" style="89" customWidth="1"/>
    <col min="9478" max="9478" width="14.125" style="89" customWidth="1"/>
    <col min="9479" max="9479" width="9" style="89"/>
    <col min="9480" max="9480" width="20.5" style="89" customWidth="1"/>
    <col min="9481" max="9728" width="9" style="89"/>
    <col min="9729" max="9729" width="17.75" style="89" customWidth="1"/>
    <col min="9730" max="9730" width="31.25" style="89" customWidth="1"/>
    <col min="9731" max="9731" width="37.5" style="89" customWidth="1"/>
    <col min="9732" max="9732" width="10.5" style="89" bestFit="1" customWidth="1"/>
    <col min="9733" max="9733" width="19.625" style="89" customWidth="1"/>
    <col min="9734" max="9734" width="14.125" style="89" customWidth="1"/>
    <col min="9735" max="9735" width="9" style="89"/>
    <col min="9736" max="9736" width="20.5" style="89" customWidth="1"/>
    <col min="9737" max="9984" width="9" style="89"/>
    <col min="9985" max="9985" width="17.75" style="89" customWidth="1"/>
    <col min="9986" max="9986" width="31.25" style="89" customWidth="1"/>
    <col min="9987" max="9987" width="37.5" style="89" customWidth="1"/>
    <col min="9988" max="9988" width="10.5" style="89" bestFit="1" customWidth="1"/>
    <col min="9989" max="9989" width="19.625" style="89" customWidth="1"/>
    <col min="9990" max="9990" width="14.125" style="89" customWidth="1"/>
    <col min="9991" max="9991" width="9" style="89"/>
    <col min="9992" max="9992" width="20.5" style="89" customWidth="1"/>
    <col min="9993" max="10240" width="9" style="89"/>
    <col min="10241" max="10241" width="17.75" style="89" customWidth="1"/>
    <col min="10242" max="10242" width="31.25" style="89" customWidth="1"/>
    <col min="10243" max="10243" width="37.5" style="89" customWidth="1"/>
    <col min="10244" max="10244" width="10.5" style="89" bestFit="1" customWidth="1"/>
    <col min="10245" max="10245" width="19.625" style="89" customWidth="1"/>
    <col min="10246" max="10246" width="14.125" style="89" customWidth="1"/>
    <col min="10247" max="10247" width="9" style="89"/>
    <col min="10248" max="10248" width="20.5" style="89" customWidth="1"/>
    <col min="10249" max="10496" width="9" style="89"/>
    <col min="10497" max="10497" width="17.75" style="89" customWidth="1"/>
    <col min="10498" max="10498" width="31.25" style="89" customWidth="1"/>
    <col min="10499" max="10499" width="37.5" style="89" customWidth="1"/>
    <col min="10500" max="10500" width="10.5" style="89" bestFit="1" customWidth="1"/>
    <col min="10501" max="10501" width="19.625" style="89" customWidth="1"/>
    <col min="10502" max="10502" width="14.125" style="89" customWidth="1"/>
    <col min="10503" max="10503" width="9" style="89"/>
    <col min="10504" max="10504" width="20.5" style="89" customWidth="1"/>
    <col min="10505" max="10752" width="9" style="89"/>
    <col min="10753" max="10753" width="17.75" style="89" customWidth="1"/>
    <col min="10754" max="10754" width="31.25" style="89" customWidth="1"/>
    <col min="10755" max="10755" width="37.5" style="89" customWidth="1"/>
    <col min="10756" max="10756" width="10.5" style="89" bestFit="1" customWidth="1"/>
    <col min="10757" max="10757" width="19.625" style="89" customWidth="1"/>
    <col min="10758" max="10758" width="14.125" style="89" customWidth="1"/>
    <col min="10759" max="10759" width="9" style="89"/>
    <col min="10760" max="10760" width="20.5" style="89" customWidth="1"/>
    <col min="10761" max="11008" width="9" style="89"/>
    <col min="11009" max="11009" width="17.75" style="89" customWidth="1"/>
    <col min="11010" max="11010" width="31.25" style="89" customWidth="1"/>
    <col min="11011" max="11011" width="37.5" style="89" customWidth="1"/>
    <col min="11012" max="11012" width="10.5" style="89" bestFit="1" customWidth="1"/>
    <col min="11013" max="11013" width="19.625" style="89" customWidth="1"/>
    <col min="11014" max="11014" width="14.125" style="89" customWidth="1"/>
    <col min="11015" max="11015" width="9" style="89"/>
    <col min="11016" max="11016" width="20.5" style="89" customWidth="1"/>
    <col min="11017" max="11264" width="9" style="89"/>
    <col min="11265" max="11265" width="17.75" style="89" customWidth="1"/>
    <col min="11266" max="11266" width="31.25" style="89" customWidth="1"/>
    <col min="11267" max="11267" width="37.5" style="89" customWidth="1"/>
    <col min="11268" max="11268" width="10.5" style="89" bestFit="1" customWidth="1"/>
    <col min="11269" max="11269" width="19.625" style="89" customWidth="1"/>
    <col min="11270" max="11270" width="14.125" style="89" customWidth="1"/>
    <col min="11271" max="11271" width="9" style="89"/>
    <col min="11272" max="11272" width="20.5" style="89" customWidth="1"/>
    <col min="11273" max="11520" width="9" style="89"/>
    <col min="11521" max="11521" width="17.75" style="89" customWidth="1"/>
    <col min="11522" max="11522" width="31.25" style="89" customWidth="1"/>
    <col min="11523" max="11523" width="37.5" style="89" customWidth="1"/>
    <col min="11524" max="11524" width="10.5" style="89" bestFit="1" customWidth="1"/>
    <col min="11525" max="11525" width="19.625" style="89" customWidth="1"/>
    <col min="11526" max="11526" width="14.125" style="89" customWidth="1"/>
    <col min="11527" max="11527" width="9" style="89"/>
    <col min="11528" max="11528" width="20.5" style="89" customWidth="1"/>
    <col min="11529" max="11776" width="9" style="89"/>
    <col min="11777" max="11777" width="17.75" style="89" customWidth="1"/>
    <col min="11778" max="11778" width="31.25" style="89" customWidth="1"/>
    <col min="11779" max="11779" width="37.5" style="89" customWidth="1"/>
    <col min="11780" max="11780" width="10.5" style="89" bestFit="1" customWidth="1"/>
    <col min="11781" max="11781" width="19.625" style="89" customWidth="1"/>
    <col min="11782" max="11782" width="14.125" style="89" customWidth="1"/>
    <col min="11783" max="11783" width="9" style="89"/>
    <col min="11784" max="11784" width="20.5" style="89" customWidth="1"/>
    <col min="11785" max="12032" width="9" style="89"/>
    <col min="12033" max="12033" width="17.75" style="89" customWidth="1"/>
    <col min="12034" max="12034" width="31.25" style="89" customWidth="1"/>
    <col min="12035" max="12035" width="37.5" style="89" customWidth="1"/>
    <col min="12036" max="12036" width="10.5" style="89" bestFit="1" customWidth="1"/>
    <col min="12037" max="12037" width="19.625" style="89" customWidth="1"/>
    <col min="12038" max="12038" width="14.125" style="89" customWidth="1"/>
    <col min="12039" max="12039" width="9" style="89"/>
    <col min="12040" max="12040" width="20.5" style="89" customWidth="1"/>
    <col min="12041" max="12288" width="9" style="89"/>
    <col min="12289" max="12289" width="17.75" style="89" customWidth="1"/>
    <col min="12290" max="12290" width="31.25" style="89" customWidth="1"/>
    <col min="12291" max="12291" width="37.5" style="89" customWidth="1"/>
    <col min="12292" max="12292" width="10.5" style="89" bestFit="1" customWidth="1"/>
    <col min="12293" max="12293" width="19.625" style="89" customWidth="1"/>
    <col min="12294" max="12294" width="14.125" style="89" customWidth="1"/>
    <col min="12295" max="12295" width="9" style="89"/>
    <col min="12296" max="12296" width="20.5" style="89" customWidth="1"/>
    <col min="12297" max="12544" width="9" style="89"/>
    <col min="12545" max="12545" width="17.75" style="89" customWidth="1"/>
    <col min="12546" max="12546" width="31.25" style="89" customWidth="1"/>
    <col min="12547" max="12547" width="37.5" style="89" customWidth="1"/>
    <col min="12548" max="12548" width="10.5" style="89" bestFit="1" customWidth="1"/>
    <col min="12549" max="12549" width="19.625" style="89" customWidth="1"/>
    <col min="12550" max="12550" width="14.125" style="89" customWidth="1"/>
    <col min="12551" max="12551" width="9" style="89"/>
    <col min="12552" max="12552" width="20.5" style="89" customWidth="1"/>
    <col min="12553" max="12800" width="9" style="89"/>
    <col min="12801" max="12801" width="17.75" style="89" customWidth="1"/>
    <col min="12802" max="12802" width="31.25" style="89" customWidth="1"/>
    <col min="12803" max="12803" width="37.5" style="89" customWidth="1"/>
    <col min="12804" max="12804" width="10.5" style="89" bestFit="1" customWidth="1"/>
    <col min="12805" max="12805" width="19.625" style="89" customWidth="1"/>
    <col min="12806" max="12806" width="14.125" style="89" customWidth="1"/>
    <col min="12807" max="12807" width="9" style="89"/>
    <col min="12808" max="12808" width="20.5" style="89" customWidth="1"/>
    <col min="12809" max="13056" width="9" style="89"/>
    <col min="13057" max="13057" width="17.75" style="89" customWidth="1"/>
    <col min="13058" max="13058" width="31.25" style="89" customWidth="1"/>
    <col min="13059" max="13059" width="37.5" style="89" customWidth="1"/>
    <col min="13060" max="13060" width="10.5" style="89" bestFit="1" customWidth="1"/>
    <col min="13061" max="13061" width="19.625" style="89" customWidth="1"/>
    <col min="13062" max="13062" width="14.125" style="89" customWidth="1"/>
    <col min="13063" max="13063" width="9" style="89"/>
    <col min="13064" max="13064" width="20.5" style="89" customWidth="1"/>
    <col min="13065" max="13312" width="9" style="89"/>
    <col min="13313" max="13313" width="17.75" style="89" customWidth="1"/>
    <col min="13314" max="13314" width="31.25" style="89" customWidth="1"/>
    <col min="13315" max="13315" width="37.5" style="89" customWidth="1"/>
    <col min="13316" max="13316" width="10.5" style="89" bestFit="1" customWidth="1"/>
    <col min="13317" max="13317" width="19.625" style="89" customWidth="1"/>
    <col min="13318" max="13318" width="14.125" style="89" customWidth="1"/>
    <col min="13319" max="13319" width="9" style="89"/>
    <col min="13320" max="13320" width="20.5" style="89" customWidth="1"/>
    <col min="13321" max="13568" width="9" style="89"/>
    <col min="13569" max="13569" width="17.75" style="89" customWidth="1"/>
    <col min="13570" max="13570" width="31.25" style="89" customWidth="1"/>
    <col min="13571" max="13571" width="37.5" style="89" customWidth="1"/>
    <col min="13572" max="13572" width="10.5" style="89" bestFit="1" customWidth="1"/>
    <col min="13573" max="13573" width="19.625" style="89" customWidth="1"/>
    <col min="13574" max="13574" width="14.125" style="89" customWidth="1"/>
    <col min="13575" max="13575" width="9" style="89"/>
    <col min="13576" max="13576" width="20.5" style="89" customWidth="1"/>
    <col min="13577" max="13824" width="9" style="89"/>
    <col min="13825" max="13825" width="17.75" style="89" customWidth="1"/>
    <col min="13826" max="13826" width="31.25" style="89" customWidth="1"/>
    <col min="13827" max="13827" width="37.5" style="89" customWidth="1"/>
    <col min="13828" max="13828" width="10.5" style="89" bestFit="1" customWidth="1"/>
    <col min="13829" max="13829" width="19.625" style="89" customWidth="1"/>
    <col min="13830" max="13830" width="14.125" style="89" customWidth="1"/>
    <col min="13831" max="13831" width="9" style="89"/>
    <col min="13832" max="13832" width="20.5" style="89" customWidth="1"/>
    <col min="13833" max="14080" width="9" style="89"/>
    <col min="14081" max="14081" width="17.75" style="89" customWidth="1"/>
    <col min="14082" max="14082" width="31.25" style="89" customWidth="1"/>
    <col min="14083" max="14083" width="37.5" style="89" customWidth="1"/>
    <col min="14084" max="14084" width="10.5" style="89" bestFit="1" customWidth="1"/>
    <col min="14085" max="14085" width="19.625" style="89" customWidth="1"/>
    <col min="14086" max="14086" width="14.125" style="89" customWidth="1"/>
    <col min="14087" max="14087" width="9" style="89"/>
    <col min="14088" max="14088" width="20.5" style="89" customWidth="1"/>
    <col min="14089" max="14336" width="9" style="89"/>
    <col min="14337" max="14337" width="17.75" style="89" customWidth="1"/>
    <col min="14338" max="14338" width="31.25" style="89" customWidth="1"/>
    <col min="14339" max="14339" width="37.5" style="89" customWidth="1"/>
    <col min="14340" max="14340" width="10.5" style="89" bestFit="1" customWidth="1"/>
    <col min="14341" max="14341" width="19.625" style="89" customWidth="1"/>
    <col min="14342" max="14342" width="14.125" style="89" customWidth="1"/>
    <col min="14343" max="14343" width="9" style="89"/>
    <col min="14344" max="14344" width="20.5" style="89" customWidth="1"/>
    <col min="14345" max="14592" width="9" style="89"/>
    <col min="14593" max="14593" width="17.75" style="89" customWidth="1"/>
    <col min="14594" max="14594" width="31.25" style="89" customWidth="1"/>
    <col min="14595" max="14595" width="37.5" style="89" customWidth="1"/>
    <col min="14596" max="14596" width="10.5" style="89" bestFit="1" customWidth="1"/>
    <col min="14597" max="14597" width="19.625" style="89" customWidth="1"/>
    <col min="14598" max="14598" width="14.125" style="89" customWidth="1"/>
    <col min="14599" max="14599" width="9" style="89"/>
    <col min="14600" max="14600" width="20.5" style="89" customWidth="1"/>
    <col min="14601" max="14848" width="9" style="89"/>
    <col min="14849" max="14849" width="17.75" style="89" customWidth="1"/>
    <col min="14850" max="14850" width="31.25" style="89" customWidth="1"/>
    <col min="14851" max="14851" width="37.5" style="89" customWidth="1"/>
    <col min="14852" max="14852" width="10.5" style="89" bestFit="1" customWidth="1"/>
    <col min="14853" max="14853" width="19.625" style="89" customWidth="1"/>
    <col min="14854" max="14854" width="14.125" style="89" customWidth="1"/>
    <col min="14855" max="14855" width="9" style="89"/>
    <col min="14856" max="14856" width="20.5" style="89" customWidth="1"/>
    <col min="14857" max="15104" width="9" style="89"/>
    <col min="15105" max="15105" width="17.75" style="89" customWidth="1"/>
    <col min="15106" max="15106" width="31.25" style="89" customWidth="1"/>
    <col min="15107" max="15107" width="37.5" style="89" customWidth="1"/>
    <col min="15108" max="15108" width="10.5" style="89" bestFit="1" customWidth="1"/>
    <col min="15109" max="15109" width="19.625" style="89" customWidth="1"/>
    <col min="15110" max="15110" width="14.125" style="89" customWidth="1"/>
    <col min="15111" max="15111" width="9" style="89"/>
    <col min="15112" max="15112" width="20.5" style="89" customWidth="1"/>
    <col min="15113" max="15360" width="9" style="89"/>
    <col min="15361" max="15361" width="17.75" style="89" customWidth="1"/>
    <col min="15362" max="15362" width="31.25" style="89" customWidth="1"/>
    <col min="15363" max="15363" width="37.5" style="89" customWidth="1"/>
    <col min="15364" max="15364" width="10.5" style="89" bestFit="1" customWidth="1"/>
    <col min="15365" max="15365" width="19.625" style="89" customWidth="1"/>
    <col min="15366" max="15366" width="14.125" style="89" customWidth="1"/>
    <col min="15367" max="15367" width="9" style="89"/>
    <col min="15368" max="15368" width="20.5" style="89" customWidth="1"/>
    <col min="15369" max="15616" width="9" style="89"/>
    <col min="15617" max="15617" width="17.75" style="89" customWidth="1"/>
    <col min="15618" max="15618" width="31.25" style="89" customWidth="1"/>
    <col min="15619" max="15619" width="37.5" style="89" customWidth="1"/>
    <col min="15620" max="15620" width="10.5" style="89" bestFit="1" customWidth="1"/>
    <col min="15621" max="15621" width="19.625" style="89" customWidth="1"/>
    <col min="15622" max="15622" width="14.125" style="89" customWidth="1"/>
    <col min="15623" max="15623" width="9" style="89"/>
    <col min="15624" max="15624" width="20.5" style="89" customWidth="1"/>
    <col min="15625" max="15872" width="9" style="89"/>
    <col min="15873" max="15873" width="17.75" style="89" customWidth="1"/>
    <col min="15874" max="15874" width="31.25" style="89" customWidth="1"/>
    <col min="15875" max="15875" width="37.5" style="89" customWidth="1"/>
    <col min="15876" max="15876" width="10.5" style="89" bestFit="1" customWidth="1"/>
    <col min="15877" max="15877" width="19.625" style="89" customWidth="1"/>
    <col min="15878" max="15878" width="14.125" style="89" customWidth="1"/>
    <col min="15879" max="15879" width="9" style="89"/>
    <col min="15880" max="15880" width="20.5" style="89" customWidth="1"/>
    <col min="15881" max="16128" width="9" style="89"/>
    <col min="16129" max="16129" width="17.75" style="89" customWidth="1"/>
    <col min="16130" max="16130" width="31.25" style="89" customWidth="1"/>
    <col min="16131" max="16131" width="37.5" style="89" customWidth="1"/>
    <col min="16132" max="16132" width="10.5" style="89" bestFit="1" customWidth="1"/>
    <col min="16133" max="16133" width="19.625" style="89" customWidth="1"/>
    <col min="16134" max="16134" width="14.125" style="89" customWidth="1"/>
    <col min="16135" max="16135" width="9" style="89"/>
    <col min="16136" max="16136" width="20.5" style="89" customWidth="1"/>
    <col min="16137" max="16384" width="9" style="89"/>
  </cols>
  <sheetData>
    <row r="1" spans="1:6" ht="18.75" customHeight="1">
      <c r="A1" s="86" t="s">
        <v>172</v>
      </c>
      <c r="B1" s="87"/>
      <c r="C1" s="87"/>
      <c r="D1" s="87"/>
      <c r="E1" s="87"/>
      <c r="F1" s="88"/>
    </row>
    <row r="2" spans="1:6" ht="18.75" customHeight="1">
      <c r="A2" s="86" t="s">
        <v>173</v>
      </c>
      <c r="B2" s="87"/>
      <c r="C2" s="87"/>
      <c r="D2" s="87"/>
      <c r="E2" s="87"/>
      <c r="F2" s="88"/>
    </row>
    <row r="3" spans="1:6" ht="18.75" customHeight="1">
      <c r="A3" s="90" t="s">
        <v>174</v>
      </c>
      <c r="B3" s="90" t="s">
        <v>175</v>
      </c>
      <c r="C3" s="90" t="s">
        <v>176</v>
      </c>
      <c r="D3" s="90" t="s">
        <v>177</v>
      </c>
      <c r="E3" s="90" t="s">
        <v>178</v>
      </c>
      <c r="F3" s="90" t="s">
        <v>179</v>
      </c>
    </row>
    <row r="4" spans="1:6" ht="18.75" customHeight="1">
      <c r="A4" s="91" t="s">
        <v>180</v>
      </c>
      <c r="B4" s="91" t="s">
        <v>181</v>
      </c>
      <c r="C4" s="91" t="s">
        <v>182</v>
      </c>
      <c r="D4" s="92">
        <v>362.25</v>
      </c>
      <c r="E4" s="93" t="s">
        <v>183</v>
      </c>
      <c r="F4" s="94">
        <v>2000003</v>
      </c>
    </row>
    <row r="5" spans="1:6" ht="18.75" customHeight="1">
      <c r="A5" s="91" t="s">
        <v>184</v>
      </c>
      <c r="B5" s="91" t="s">
        <v>185</v>
      </c>
      <c r="C5" s="91" t="s">
        <v>186</v>
      </c>
      <c r="D5" s="92">
        <v>9703.1200000000008</v>
      </c>
      <c r="E5" s="93" t="s">
        <v>187</v>
      </c>
      <c r="F5" s="94">
        <v>1549971228</v>
      </c>
    </row>
    <row r="6" spans="1:6" ht="18.75" customHeight="1">
      <c r="A6" s="95" t="s">
        <v>188</v>
      </c>
      <c r="B6" s="96" t="s">
        <v>189</v>
      </c>
      <c r="C6" s="97" t="s">
        <v>190</v>
      </c>
      <c r="D6" s="98">
        <v>1752.42</v>
      </c>
      <c r="E6" s="99" t="s">
        <v>191</v>
      </c>
      <c r="F6" s="100">
        <v>131560018</v>
      </c>
    </row>
    <row r="7" spans="1:6" ht="18.75" customHeight="1">
      <c r="A7" s="101" t="s">
        <v>192</v>
      </c>
      <c r="B7" s="96"/>
      <c r="C7" s="102"/>
      <c r="D7" s="103">
        <v>376.84</v>
      </c>
      <c r="E7" s="104" t="s">
        <v>193</v>
      </c>
      <c r="F7" s="105">
        <v>63639747</v>
      </c>
    </row>
    <row r="8" spans="1:6" ht="18.75" customHeight="1">
      <c r="A8" s="95" t="s">
        <v>194</v>
      </c>
      <c r="B8" s="96" t="s">
        <v>195</v>
      </c>
      <c r="C8" s="106" t="s">
        <v>190</v>
      </c>
      <c r="D8" s="98">
        <v>1808.91</v>
      </c>
      <c r="E8" s="99" t="s">
        <v>196</v>
      </c>
      <c r="F8" s="100">
        <v>528288730</v>
      </c>
    </row>
    <row r="9" spans="1:6" ht="18.75" customHeight="1">
      <c r="A9" s="107" t="s">
        <v>197</v>
      </c>
      <c r="B9" s="96"/>
      <c r="C9" s="108" t="s">
        <v>198</v>
      </c>
      <c r="D9" s="109">
        <v>3562.76</v>
      </c>
      <c r="E9" s="110" t="s">
        <v>199</v>
      </c>
      <c r="F9" s="111">
        <v>372617011</v>
      </c>
    </row>
    <row r="10" spans="1:6" ht="18.75" customHeight="1">
      <c r="A10" s="101" t="s">
        <v>200</v>
      </c>
      <c r="B10" s="96"/>
      <c r="C10" s="102"/>
      <c r="D10" s="112"/>
      <c r="E10" s="113" t="s">
        <v>199</v>
      </c>
      <c r="F10" s="114">
        <v>18520343</v>
      </c>
    </row>
    <row r="11" spans="1:6" ht="18.75" customHeight="1">
      <c r="A11" s="115" t="s">
        <v>201</v>
      </c>
      <c r="B11" s="91" t="s">
        <v>202</v>
      </c>
      <c r="C11" s="91" t="s">
        <v>203</v>
      </c>
      <c r="D11" s="92">
        <v>5251.49</v>
      </c>
      <c r="E11" s="104" t="s">
        <v>204</v>
      </c>
      <c r="F11" s="105">
        <v>744734689</v>
      </c>
    </row>
    <row r="12" spans="1:6" ht="18.75" customHeight="1">
      <c r="A12" s="91" t="s">
        <v>205</v>
      </c>
      <c r="B12" s="91" t="s">
        <v>206</v>
      </c>
      <c r="C12" s="91" t="s">
        <v>207</v>
      </c>
      <c r="D12" s="92">
        <v>701</v>
      </c>
      <c r="E12" s="93" t="s">
        <v>183</v>
      </c>
      <c r="F12" s="94">
        <v>44559592</v>
      </c>
    </row>
    <row r="13" spans="1:6" ht="18.75" customHeight="1">
      <c r="A13" s="91" t="s">
        <v>208</v>
      </c>
      <c r="B13" s="91" t="s">
        <v>209</v>
      </c>
      <c r="C13" s="91" t="s">
        <v>207</v>
      </c>
      <c r="D13" s="92">
        <v>773.83</v>
      </c>
      <c r="E13" s="93" t="s">
        <v>210</v>
      </c>
      <c r="F13" s="94">
        <v>18880876</v>
      </c>
    </row>
    <row r="14" spans="1:6" ht="18.75" customHeight="1">
      <c r="A14" s="91" t="s">
        <v>211</v>
      </c>
      <c r="B14" s="91" t="s">
        <v>212</v>
      </c>
      <c r="C14" s="91" t="s">
        <v>213</v>
      </c>
      <c r="D14" s="92">
        <v>752.49</v>
      </c>
      <c r="E14" s="93" t="s">
        <v>210</v>
      </c>
      <c r="F14" s="94">
        <v>17572776</v>
      </c>
    </row>
    <row r="15" spans="1:6" ht="18.75" customHeight="1">
      <c r="A15" s="91" t="s">
        <v>214</v>
      </c>
      <c r="B15" s="91" t="s">
        <v>215</v>
      </c>
      <c r="C15" s="91" t="s">
        <v>216</v>
      </c>
      <c r="D15" s="92">
        <v>600.04999999999995</v>
      </c>
      <c r="E15" s="93" t="s">
        <v>217</v>
      </c>
      <c r="F15" s="94">
        <v>3267999</v>
      </c>
    </row>
    <row r="16" spans="1:6" ht="18.75" customHeight="1">
      <c r="A16" s="91" t="s">
        <v>218</v>
      </c>
      <c r="B16" s="91" t="s">
        <v>219</v>
      </c>
      <c r="C16" s="91" t="s">
        <v>207</v>
      </c>
      <c r="D16" s="92">
        <v>703.95</v>
      </c>
      <c r="E16" s="93" t="s">
        <v>220</v>
      </c>
      <c r="F16" s="94">
        <v>51032009</v>
      </c>
    </row>
    <row r="17" spans="1:6" ht="18.75" customHeight="1">
      <c r="A17" s="91" t="s">
        <v>221</v>
      </c>
      <c r="B17" s="91" t="s">
        <v>222</v>
      </c>
      <c r="C17" s="91" t="s">
        <v>223</v>
      </c>
      <c r="D17" s="92">
        <v>269.76</v>
      </c>
      <c r="E17" s="93" t="s">
        <v>210</v>
      </c>
      <c r="F17" s="94">
        <v>2</v>
      </c>
    </row>
    <row r="18" spans="1:6" ht="18.75" customHeight="1">
      <c r="A18" s="91" t="s">
        <v>224</v>
      </c>
      <c r="B18" s="91" t="s">
        <v>225</v>
      </c>
      <c r="C18" s="91" t="s">
        <v>213</v>
      </c>
      <c r="D18" s="92">
        <v>482.74</v>
      </c>
      <c r="E18" s="93" t="s">
        <v>226</v>
      </c>
      <c r="F18" s="94">
        <v>73619825</v>
      </c>
    </row>
    <row r="19" spans="1:6" ht="18.75" customHeight="1">
      <c r="A19" s="91" t="s">
        <v>227</v>
      </c>
      <c r="B19" s="91" t="s">
        <v>228</v>
      </c>
      <c r="C19" s="91" t="s">
        <v>229</v>
      </c>
      <c r="D19" s="92">
        <v>486</v>
      </c>
      <c r="E19" s="93" t="s">
        <v>230</v>
      </c>
      <c r="F19" s="94">
        <v>27451386</v>
      </c>
    </row>
    <row r="20" spans="1:6" ht="18.75" customHeight="1">
      <c r="A20" s="91" t="s">
        <v>231</v>
      </c>
      <c r="B20" s="91" t="s">
        <v>232</v>
      </c>
      <c r="C20" s="91" t="s">
        <v>198</v>
      </c>
      <c r="D20" s="92">
        <v>590.32000000000005</v>
      </c>
      <c r="E20" s="93" t="s">
        <v>233</v>
      </c>
      <c r="F20" s="94">
        <v>37959268</v>
      </c>
    </row>
    <row r="21" spans="1:6" ht="18.75" customHeight="1">
      <c r="A21" s="91" t="s">
        <v>234</v>
      </c>
      <c r="B21" s="116" t="s">
        <v>235</v>
      </c>
      <c r="C21" s="91" t="s">
        <v>236</v>
      </c>
      <c r="D21" s="92">
        <v>933.44</v>
      </c>
      <c r="E21" s="93" t="s">
        <v>237</v>
      </c>
      <c r="F21" s="117">
        <v>153108442</v>
      </c>
    </row>
    <row r="22" spans="1:6" ht="18.75" customHeight="1">
      <c r="A22" s="91" t="s">
        <v>238</v>
      </c>
      <c r="B22" s="116" t="s">
        <v>239</v>
      </c>
      <c r="C22" s="91" t="s">
        <v>240</v>
      </c>
      <c r="D22" s="92">
        <v>992.69</v>
      </c>
      <c r="E22" s="93" t="s">
        <v>241</v>
      </c>
      <c r="F22" s="117">
        <v>181441524</v>
      </c>
    </row>
    <row r="23" spans="1:6" ht="18.75" customHeight="1">
      <c r="A23" s="91" t="s">
        <v>242</v>
      </c>
      <c r="B23" s="91" t="s">
        <v>243</v>
      </c>
      <c r="C23" s="91" t="s">
        <v>244</v>
      </c>
      <c r="D23" s="92">
        <v>22225.13</v>
      </c>
      <c r="E23" s="93" t="s">
        <v>245</v>
      </c>
      <c r="F23" s="94">
        <v>1773359350</v>
      </c>
    </row>
    <row r="24" spans="1:6" ht="18.75" customHeight="1">
      <c r="A24" s="118" t="s">
        <v>246</v>
      </c>
      <c r="B24" s="91"/>
      <c r="C24" s="91"/>
      <c r="D24" s="92">
        <f>SUM(D4:D23)</f>
        <v>52329.19</v>
      </c>
      <c r="E24" s="92"/>
      <c r="F24" s="94">
        <f>SUM(F4:F23)</f>
        <v>5793584818</v>
      </c>
    </row>
    <row r="25" spans="1:6" ht="18.75" customHeight="1">
      <c r="A25" s="86"/>
      <c r="B25" s="87"/>
      <c r="C25" s="87"/>
      <c r="D25" s="87"/>
      <c r="E25" s="87"/>
      <c r="F25" s="88"/>
    </row>
    <row r="26" spans="1:6" ht="18.75" customHeight="1">
      <c r="A26" s="86" t="s">
        <v>247</v>
      </c>
      <c r="B26" s="87"/>
      <c r="C26" s="87"/>
      <c r="D26" s="87"/>
      <c r="E26" s="87"/>
      <c r="F26" s="88"/>
    </row>
    <row r="27" spans="1:6" ht="18.75" customHeight="1">
      <c r="A27" s="90" t="s">
        <v>174</v>
      </c>
      <c r="B27" s="90" t="s">
        <v>248</v>
      </c>
      <c r="C27" s="90" t="s">
        <v>249</v>
      </c>
      <c r="D27" s="90" t="s">
        <v>250</v>
      </c>
      <c r="E27" s="90" t="s">
        <v>177</v>
      </c>
      <c r="F27" s="90" t="s">
        <v>179</v>
      </c>
    </row>
    <row r="28" spans="1:6" ht="18.75" customHeight="1">
      <c r="A28" s="91" t="s">
        <v>251</v>
      </c>
      <c r="B28" s="91" t="s">
        <v>252</v>
      </c>
      <c r="C28" s="91" t="s">
        <v>253</v>
      </c>
      <c r="D28" s="118" t="s">
        <v>254</v>
      </c>
      <c r="E28" s="92">
        <v>328.2</v>
      </c>
      <c r="F28" s="94">
        <v>8958900</v>
      </c>
    </row>
    <row r="29" spans="1:6" ht="18.75" customHeight="1">
      <c r="A29" s="91" t="s">
        <v>255</v>
      </c>
      <c r="B29" s="91" t="s">
        <v>256</v>
      </c>
      <c r="C29" s="91" t="s">
        <v>257</v>
      </c>
      <c r="D29" s="118" t="s">
        <v>254</v>
      </c>
      <c r="E29" s="92">
        <v>3263.09</v>
      </c>
      <c r="F29" s="94">
        <v>113248000</v>
      </c>
    </row>
    <row r="30" spans="1:6" ht="18.75" customHeight="1">
      <c r="A30" s="91" t="s">
        <v>188</v>
      </c>
      <c r="B30" s="91" t="s">
        <v>258</v>
      </c>
      <c r="C30" s="91" t="s">
        <v>189</v>
      </c>
      <c r="D30" s="118" t="s">
        <v>254</v>
      </c>
      <c r="E30" s="92">
        <v>10000</v>
      </c>
      <c r="F30" s="94">
        <v>82000000</v>
      </c>
    </row>
    <row r="31" spans="1:6" ht="18.75" customHeight="1">
      <c r="A31" s="91" t="s">
        <v>194</v>
      </c>
      <c r="B31" s="119" t="s">
        <v>259</v>
      </c>
      <c r="C31" s="91" t="s">
        <v>260</v>
      </c>
      <c r="D31" s="118" t="s">
        <v>254</v>
      </c>
      <c r="E31" s="92">
        <v>10022.9</v>
      </c>
      <c r="F31" s="94">
        <v>45465277</v>
      </c>
    </row>
    <row r="32" spans="1:6" ht="18.75" customHeight="1">
      <c r="A32" s="91" t="s">
        <v>205</v>
      </c>
      <c r="B32" s="91" t="s">
        <v>261</v>
      </c>
      <c r="C32" s="91" t="s">
        <v>262</v>
      </c>
      <c r="D32" s="118" t="s">
        <v>254</v>
      </c>
      <c r="E32" s="92">
        <v>1086.76</v>
      </c>
      <c r="F32" s="94">
        <v>21190000</v>
      </c>
    </row>
    <row r="33" spans="1:6" ht="18.75" customHeight="1">
      <c r="A33" s="91" t="s">
        <v>208</v>
      </c>
      <c r="B33" s="91" t="s">
        <v>263</v>
      </c>
      <c r="C33" s="91" t="s">
        <v>264</v>
      </c>
      <c r="D33" s="118" t="s">
        <v>254</v>
      </c>
      <c r="E33" s="92">
        <v>879.31</v>
      </c>
      <c r="F33" s="94">
        <v>17147000</v>
      </c>
    </row>
    <row r="34" spans="1:6" ht="18.75" customHeight="1">
      <c r="A34" s="91" t="s">
        <v>211</v>
      </c>
      <c r="B34" s="91" t="s">
        <v>265</v>
      </c>
      <c r="C34" s="91" t="s">
        <v>212</v>
      </c>
      <c r="D34" s="118" t="s">
        <v>254</v>
      </c>
      <c r="E34" s="92">
        <v>674.18</v>
      </c>
      <c r="F34" s="94">
        <v>13147000</v>
      </c>
    </row>
    <row r="35" spans="1:6" ht="18.75" customHeight="1">
      <c r="A35" s="91" t="s">
        <v>214</v>
      </c>
      <c r="B35" s="91" t="s">
        <v>266</v>
      </c>
      <c r="C35" s="91" t="s">
        <v>215</v>
      </c>
      <c r="D35" s="118" t="s">
        <v>254</v>
      </c>
      <c r="E35" s="92">
        <v>1032.3900000000001</v>
      </c>
      <c r="F35" s="94">
        <v>20124000</v>
      </c>
    </row>
    <row r="36" spans="1:6" ht="18.75" customHeight="1">
      <c r="A36" s="91" t="s">
        <v>218</v>
      </c>
      <c r="B36" s="91" t="s">
        <v>267</v>
      </c>
      <c r="C36" s="91" t="s">
        <v>268</v>
      </c>
      <c r="D36" s="118" t="s">
        <v>254</v>
      </c>
      <c r="E36" s="92">
        <v>1496.39</v>
      </c>
      <c r="F36" s="94">
        <v>128136984</v>
      </c>
    </row>
    <row r="37" spans="1:6" ht="18.75" customHeight="1">
      <c r="A37" s="91" t="s">
        <v>221</v>
      </c>
      <c r="B37" s="91" t="s">
        <v>269</v>
      </c>
      <c r="C37" s="91" t="s">
        <v>270</v>
      </c>
      <c r="D37" s="118" t="s">
        <v>254</v>
      </c>
      <c r="E37" s="92">
        <v>46.41</v>
      </c>
      <c r="F37" s="94">
        <v>1256000</v>
      </c>
    </row>
    <row r="38" spans="1:6" ht="18.75" customHeight="1">
      <c r="A38" s="91" t="s">
        <v>224</v>
      </c>
      <c r="B38" s="91" t="s">
        <v>271</v>
      </c>
      <c r="C38" s="91" t="s">
        <v>272</v>
      </c>
      <c r="D38" s="118" t="s">
        <v>273</v>
      </c>
      <c r="E38" s="92">
        <v>547.11</v>
      </c>
      <c r="F38" s="94">
        <v>31900000</v>
      </c>
    </row>
    <row r="39" spans="1:6" ht="18.75" customHeight="1">
      <c r="A39" s="91" t="s">
        <v>231</v>
      </c>
      <c r="B39" s="91" t="s">
        <v>274</v>
      </c>
      <c r="C39" s="91" t="s">
        <v>275</v>
      </c>
      <c r="D39" s="118" t="s">
        <v>254</v>
      </c>
      <c r="E39" s="92">
        <v>988.57</v>
      </c>
      <c r="F39" s="94">
        <v>40000000</v>
      </c>
    </row>
    <row r="40" spans="1:6" ht="18.75" customHeight="1">
      <c r="A40" s="91" t="s">
        <v>242</v>
      </c>
      <c r="B40" s="91" t="s">
        <v>276</v>
      </c>
      <c r="C40" s="91" t="s">
        <v>277</v>
      </c>
      <c r="D40" s="118" t="s">
        <v>254</v>
      </c>
      <c r="E40" s="92">
        <v>10161.42</v>
      </c>
      <c r="F40" s="120">
        <v>684794426</v>
      </c>
    </row>
    <row r="41" spans="1:6" ht="18.75" customHeight="1">
      <c r="A41" s="91" t="s">
        <v>278</v>
      </c>
      <c r="B41" s="91" t="s">
        <v>276</v>
      </c>
      <c r="C41" s="91" t="s">
        <v>279</v>
      </c>
      <c r="D41" s="118" t="s">
        <v>254</v>
      </c>
      <c r="E41" s="92">
        <v>193.84</v>
      </c>
      <c r="F41" s="120"/>
    </row>
    <row r="42" spans="1:6" ht="18.75" customHeight="1">
      <c r="A42" s="118" t="s">
        <v>246</v>
      </c>
      <c r="B42" s="121"/>
      <c r="C42" s="122"/>
      <c r="D42" s="91"/>
      <c r="E42" s="92">
        <v>40723.81</v>
      </c>
      <c r="F42" s="94">
        <f>SUM(F28:F41)</f>
        <v>1207367587</v>
      </c>
    </row>
    <row r="43" spans="1:6" ht="18.75" customHeight="1">
      <c r="A43" s="123"/>
      <c r="B43" s="124"/>
      <c r="C43" s="124"/>
      <c r="D43" s="125"/>
      <c r="E43" s="126"/>
      <c r="F43" s="127"/>
    </row>
    <row r="44" spans="1:6">
      <c r="A44" s="87" t="s">
        <v>280</v>
      </c>
      <c r="B44" s="87"/>
      <c r="C44" s="87"/>
      <c r="D44" s="87"/>
      <c r="E44" s="87"/>
      <c r="F44" s="88"/>
    </row>
    <row r="45" spans="1:6">
      <c r="A45" s="87"/>
      <c r="B45" s="87"/>
      <c r="C45" s="87"/>
      <c r="D45" s="87"/>
      <c r="E45" s="87"/>
      <c r="F45" s="88"/>
    </row>
    <row r="46" spans="1:6" ht="18.75" customHeight="1">
      <c r="A46" s="87" t="s">
        <v>281</v>
      </c>
      <c r="B46" s="87"/>
      <c r="C46" s="87"/>
      <c r="D46" s="87"/>
      <c r="E46" s="87"/>
      <c r="F46" s="88"/>
    </row>
    <row r="47" spans="1:6">
      <c r="A47" s="128" t="s">
        <v>282</v>
      </c>
      <c r="B47" s="128" t="s">
        <v>283</v>
      </c>
      <c r="C47" s="128" t="s">
        <v>284</v>
      </c>
      <c r="D47" s="128" t="s">
        <v>285</v>
      </c>
      <c r="E47" s="128" t="s">
        <v>286</v>
      </c>
      <c r="F47" s="88"/>
    </row>
    <row r="48" spans="1:6">
      <c r="A48" s="129" t="s">
        <v>287</v>
      </c>
      <c r="B48" s="130" t="s">
        <v>288</v>
      </c>
      <c r="C48" s="131" t="s">
        <v>289</v>
      </c>
      <c r="D48" s="131" t="s">
        <v>290</v>
      </c>
      <c r="E48" s="132">
        <v>1390250</v>
      </c>
      <c r="F48" s="88"/>
    </row>
    <row r="49" spans="1:6">
      <c r="A49" s="133"/>
      <c r="B49" s="134"/>
      <c r="C49" s="135" t="s">
        <v>291</v>
      </c>
      <c r="D49" s="135" t="s">
        <v>292</v>
      </c>
      <c r="E49" s="136">
        <v>258152</v>
      </c>
      <c r="F49" s="88"/>
    </row>
    <row r="50" spans="1:6">
      <c r="A50" s="129" t="s">
        <v>293</v>
      </c>
      <c r="B50" s="129" t="s">
        <v>294</v>
      </c>
      <c r="C50" s="131" t="s">
        <v>295</v>
      </c>
      <c r="D50" s="137" t="s">
        <v>296</v>
      </c>
      <c r="E50" s="132">
        <v>1</v>
      </c>
      <c r="F50" s="88"/>
    </row>
    <row r="51" spans="1:6">
      <c r="A51" s="138"/>
      <c r="B51" s="138"/>
      <c r="C51" s="139" t="s">
        <v>297</v>
      </c>
      <c r="D51" s="140" t="s">
        <v>298</v>
      </c>
      <c r="E51" s="141">
        <v>490500</v>
      </c>
      <c r="F51" s="88"/>
    </row>
    <row r="52" spans="1:6">
      <c r="A52" s="138"/>
      <c r="B52" s="138"/>
      <c r="C52" s="139" t="s">
        <v>299</v>
      </c>
      <c r="D52" s="140" t="s">
        <v>300</v>
      </c>
      <c r="E52" s="141">
        <v>5</v>
      </c>
      <c r="F52" s="88"/>
    </row>
    <row r="53" spans="1:6">
      <c r="A53" s="138"/>
      <c r="B53" s="138"/>
      <c r="C53" s="139" t="s">
        <v>299</v>
      </c>
      <c r="D53" s="140" t="s">
        <v>300</v>
      </c>
      <c r="E53" s="141">
        <v>5</v>
      </c>
      <c r="F53" s="88"/>
    </row>
    <row r="54" spans="1:6">
      <c r="A54" s="138"/>
      <c r="B54" s="138"/>
      <c r="C54" s="139" t="s">
        <v>301</v>
      </c>
      <c r="D54" s="140" t="s">
        <v>302</v>
      </c>
      <c r="E54" s="141">
        <v>3369296</v>
      </c>
      <c r="F54" s="88"/>
    </row>
    <row r="55" spans="1:6">
      <c r="A55" s="138"/>
      <c r="B55" s="138"/>
      <c r="C55" s="139" t="s">
        <v>303</v>
      </c>
      <c r="D55" s="140" t="s">
        <v>304</v>
      </c>
      <c r="E55" s="141">
        <v>485389</v>
      </c>
      <c r="F55" s="88"/>
    </row>
    <row r="56" spans="1:6">
      <c r="A56" s="142" t="s">
        <v>305</v>
      </c>
      <c r="B56" s="138"/>
      <c r="C56" s="139" t="s">
        <v>297</v>
      </c>
      <c r="D56" s="140" t="s">
        <v>306</v>
      </c>
      <c r="E56" s="141">
        <v>1844771</v>
      </c>
      <c r="F56" s="88"/>
    </row>
    <row r="57" spans="1:6">
      <c r="A57" s="133"/>
      <c r="B57" s="133"/>
      <c r="C57" s="143" t="s">
        <v>307</v>
      </c>
      <c r="D57" s="144" t="s">
        <v>308</v>
      </c>
      <c r="E57" s="145">
        <v>717255</v>
      </c>
      <c r="F57" s="88"/>
    </row>
    <row r="58" spans="1:6">
      <c r="A58" s="146" t="s">
        <v>309</v>
      </c>
      <c r="B58" s="129" t="s">
        <v>310</v>
      </c>
      <c r="C58" s="131" t="s">
        <v>299</v>
      </c>
      <c r="D58" s="137" t="s">
        <v>311</v>
      </c>
      <c r="E58" s="132">
        <v>2519688</v>
      </c>
      <c r="F58" s="88"/>
    </row>
    <row r="59" spans="1:6">
      <c r="A59" s="146"/>
      <c r="B59" s="138"/>
      <c r="C59" s="139" t="s">
        <v>312</v>
      </c>
      <c r="D59" s="140" t="s">
        <v>313</v>
      </c>
      <c r="E59" s="141">
        <v>2676746</v>
      </c>
      <c r="F59" s="88"/>
    </row>
    <row r="60" spans="1:6">
      <c r="A60" s="146"/>
      <c r="B60" s="138"/>
      <c r="C60" s="139" t="s">
        <v>297</v>
      </c>
      <c r="D60" s="140" t="s">
        <v>311</v>
      </c>
      <c r="E60" s="141">
        <v>2517261</v>
      </c>
      <c r="F60" s="88"/>
    </row>
    <row r="61" spans="1:6">
      <c r="A61" s="146"/>
      <c r="B61" s="138"/>
      <c r="C61" s="139" t="s">
        <v>297</v>
      </c>
      <c r="D61" s="140" t="s">
        <v>313</v>
      </c>
      <c r="E61" s="141">
        <v>3613065</v>
      </c>
      <c r="F61" s="88"/>
    </row>
    <row r="62" spans="1:6">
      <c r="A62" s="129"/>
      <c r="B62" s="138"/>
      <c r="C62" s="139" t="s">
        <v>314</v>
      </c>
      <c r="D62" s="140" t="s">
        <v>313</v>
      </c>
      <c r="E62" s="141">
        <v>1045363</v>
      </c>
      <c r="F62" s="88"/>
    </row>
    <row r="63" spans="1:6">
      <c r="A63" s="143" t="s">
        <v>315</v>
      </c>
      <c r="B63" s="133"/>
      <c r="C63" s="143" t="s">
        <v>316</v>
      </c>
      <c r="D63" s="144" t="s">
        <v>317</v>
      </c>
      <c r="E63" s="145">
        <v>1</v>
      </c>
      <c r="F63" s="88"/>
    </row>
    <row r="64" spans="1:6">
      <c r="A64" s="147" t="s">
        <v>318</v>
      </c>
      <c r="B64" s="131" t="s">
        <v>319</v>
      </c>
      <c r="C64" s="131" t="s">
        <v>297</v>
      </c>
      <c r="D64" s="137" t="s">
        <v>320</v>
      </c>
      <c r="E64" s="132">
        <v>804379</v>
      </c>
      <c r="F64" s="88"/>
    </row>
    <row r="65" spans="1:6">
      <c r="A65" s="139" t="s">
        <v>321</v>
      </c>
      <c r="B65" s="139" t="s">
        <v>322</v>
      </c>
      <c r="C65" s="139" t="s">
        <v>323</v>
      </c>
      <c r="D65" s="140" t="s">
        <v>324</v>
      </c>
      <c r="E65" s="141">
        <v>2668800</v>
      </c>
      <c r="F65" s="88"/>
    </row>
    <row r="66" spans="1:6">
      <c r="A66" s="139" t="s">
        <v>325</v>
      </c>
      <c r="B66" s="139" t="s">
        <v>326</v>
      </c>
      <c r="C66" s="139" t="s">
        <v>323</v>
      </c>
      <c r="D66" s="140" t="s">
        <v>327</v>
      </c>
      <c r="E66" s="141">
        <v>5028293</v>
      </c>
      <c r="F66" s="88"/>
    </row>
    <row r="67" spans="1:6">
      <c r="A67" s="139" t="s">
        <v>328</v>
      </c>
      <c r="B67" s="139" t="s">
        <v>329</v>
      </c>
      <c r="C67" s="139" t="s">
        <v>323</v>
      </c>
      <c r="D67" s="140" t="s">
        <v>330</v>
      </c>
      <c r="E67" s="141">
        <v>5563131</v>
      </c>
      <c r="F67" s="88"/>
    </row>
    <row r="68" spans="1:6">
      <c r="A68" s="148" t="s">
        <v>331</v>
      </c>
      <c r="B68" s="139" t="s">
        <v>332</v>
      </c>
      <c r="C68" s="139" t="s">
        <v>323</v>
      </c>
      <c r="D68" s="140" t="s">
        <v>333</v>
      </c>
      <c r="E68" s="141">
        <v>1877724</v>
      </c>
      <c r="F68" s="88"/>
    </row>
    <row r="69" spans="1:6">
      <c r="A69" s="149" t="s">
        <v>334</v>
      </c>
      <c r="B69" s="139" t="s">
        <v>335</v>
      </c>
      <c r="C69" s="139" t="s">
        <v>336</v>
      </c>
      <c r="D69" s="140" t="s">
        <v>337</v>
      </c>
      <c r="E69" s="141">
        <v>1378397</v>
      </c>
      <c r="F69" s="88"/>
    </row>
    <row r="70" spans="1:6">
      <c r="A70" s="150" t="s">
        <v>338</v>
      </c>
      <c r="B70" s="139" t="s">
        <v>339</v>
      </c>
      <c r="C70" s="139" t="s">
        <v>323</v>
      </c>
      <c r="D70" s="140" t="s">
        <v>327</v>
      </c>
      <c r="E70" s="141">
        <v>5582783</v>
      </c>
      <c r="F70" s="88"/>
    </row>
    <row r="71" spans="1:6">
      <c r="A71" s="139" t="s">
        <v>340</v>
      </c>
      <c r="B71" s="139" t="s">
        <v>341</v>
      </c>
      <c r="C71" s="139" t="s">
        <v>323</v>
      </c>
      <c r="D71" s="140" t="s">
        <v>327</v>
      </c>
      <c r="E71" s="141">
        <v>4803032</v>
      </c>
      <c r="F71" s="88"/>
    </row>
    <row r="72" spans="1:6">
      <c r="A72" s="143" t="s">
        <v>342</v>
      </c>
      <c r="B72" s="143" t="s">
        <v>332</v>
      </c>
      <c r="C72" s="143" t="s">
        <v>343</v>
      </c>
      <c r="D72" s="144" t="s">
        <v>344</v>
      </c>
      <c r="E72" s="145">
        <v>2</v>
      </c>
      <c r="F72" s="88"/>
    </row>
    <row r="73" spans="1:6">
      <c r="A73" s="151" t="s">
        <v>345</v>
      </c>
      <c r="B73" s="152"/>
      <c r="C73" s="152"/>
      <c r="D73" s="153"/>
      <c r="E73" s="154">
        <f>SUM(E48:E72)</f>
        <v>48634289</v>
      </c>
      <c r="F73" s="88"/>
    </row>
    <row r="74" spans="1:6">
      <c r="A74" s="155"/>
      <c r="B74" s="156"/>
      <c r="C74" s="156"/>
      <c r="D74" s="157"/>
      <c r="E74" s="158"/>
      <c r="F74" s="88"/>
    </row>
    <row r="75" spans="1:6">
      <c r="A75" s="155"/>
      <c r="B75" s="156"/>
      <c r="C75" s="156"/>
      <c r="D75" s="157"/>
      <c r="E75" s="158"/>
      <c r="F75" s="88"/>
    </row>
    <row r="76" spans="1:6">
      <c r="A76" s="87"/>
      <c r="B76" s="87"/>
      <c r="C76" s="87"/>
      <c r="D76" s="159"/>
      <c r="E76" s="160"/>
      <c r="F76" s="88"/>
    </row>
    <row r="77" spans="1:6" ht="20.25" customHeight="1">
      <c r="A77" s="87" t="s">
        <v>346</v>
      </c>
      <c r="B77" s="87"/>
      <c r="C77" s="87"/>
      <c r="D77" s="159"/>
      <c r="E77" s="160"/>
      <c r="F77" s="88"/>
    </row>
    <row r="78" spans="1:6">
      <c r="A78" s="128" t="s">
        <v>282</v>
      </c>
      <c r="B78" s="128" t="s">
        <v>283</v>
      </c>
      <c r="C78" s="128" t="s">
        <v>284</v>
      </c>
      <c r="D78" s="128" t="s">
        <v>347</v>
      </c>
      <c r="E78" s="128" t="s">
        <v>286</v>
      </c>
      <c r="F78" s="88"/>
    </row>
    <row r="79" spans="1:6">
      <c r="A79" s="161" t="s">
        <v>342</v>
      </c>
      <c r="B79" s="162" t="s">
        <v>348</v>
      </c>
      <c r="C79" s="161" t="s">
        <v>349</v>
      </c>
      <c r="D79" s="163">
        <v>10693.76</v>
      </c>
      <c r="E79" s="164">
        <v>208527000</v>
      </c>
      <c r="F79" s="88"/>
    </row>
    <row r="80" spans="1:6">
      <c r="A80" s="151" t="s">
        <v>345</v>
      </c>
      <c r="B80" s="152"/>
      <c r="C80" s="152"/>
      <c r="D80" s="153"/>
      <c r="E80" s="154">
        <f>SUM(E79:E79)</f>
        <v>208527000</v>
      </c>
      <c r="F80" s="88"/>
    </row>
    <row r="81" spans="1:6">
      <c r="A81" s="165"/>
      <c r="B81" s="165"/>
      <c r="C81" s="165"/>
      <c r="D81" s="166"/>
      <c r="E81" s="167"/>
      <c r="F81" s="88"/>
    </row>
    <row r="82" spans="1:6">
      <c r="A82" s="165"/>
      <c r="B82" s="165"/>
      <c r="C82" s="165"/>
      <c r="D82" s="166"/>
      <c r="E82" s="167"/>
      <c r="F82" s="88"/>
    </row>
    <row r="83" spans="1:6">
      <c r="A83" s="165"/>
      <c r="B83" s="165"/>
      <c r="C83" s="165"/>
      <c r="D83" s="166"/>
      <c r="E83" s="167"/>
      <c r="F83" s="88"/>
    </row>
    <row r="84" spans="1:6">
      <c r="A84" s="165"/>
      <c r="B84" s="165"/>
      <c r="C84" s="165"/>
      <c r="D84" s="166"/>
      <c r="E84" s="167"/>
      <c r="F84" s="88"/>
    </row>
    <row r="85" spans="1:6" ht="16.5" customHeight="1">
      <c r="A85" s="165" t="s">
        <v>350</v>
      </c>
      <c r="B85" s="165"/>
      <c r="C85" s="165"/>
      <c r="D85" s="166"/>
      <c r="E85" s="167"/>
      <c r="F85" s="88"/>
    </row>
    <row r="86" spans="1:6">
      <c r="A86" s="168" t="s">
        <v>282</v>
      </c>
      <c r="B86" s="168" t="s">
        <v>283</v>
      </c>
      <c r="C86" s="168" t="s">
        <v>284</v>
      </c>
      <c r="D86" s="168" t="s">
        <v>285</v>
      </c>
      <c r="E86" s="168" t="s">
        <v>286</v>
      </c>
      <c r="F86" s="88"/>
    </row>
    <row r="87" spans="1:6">
      <c r="A87" s="169" t="s">
        <v>293</v>
      </c>
      <c r="B87" s="170" t="s">
        <v>294</v>
      </c>
      <c r="C87" s="171" t="s">
        <v>351</v>
      </c>
      <c r="D87" s="172" t="s">
        <v>352</v>
      </c>
      <c r="E87" s="173">
        <v>1</v>
      </c>
      <c r="F87" s="88"/>
    </row>
    <row r="88" spans="1:6">
      <c r="A88" s="174"/>
      <c r="B88" s="175"/>
      <c r="C88" s="176" t="s">
        <v>353</v>
      </c>
      <c r="D88" s="177" t="s">
        <v>354</v>
      </c>
      <c r="E88" s="178">
        <v>10404144</v>
      </c>
      <c r="F88" s="88"/>
    </row>
    <row r="89" spans="1:6">
      <c r="A89" s="179" t="s">
        <v>305</v>
      </c>
      <c r="B89" s="180"/>
      <c r="C89" s="179" t="s">
        <v>351</v>
      </c>
      <c r="D89" s="181" t="s">
        <v>355</v>
      </c>
      <c r="E89" s="182">
        <v>1</v>
      </c>
      <c r="F89" s="88"/>
    </row>
    <row r="90" spans="1:6">
      <c r="A90" s="183" t="s">
        <v>309</v>
      </c>
      <c r="B90" s="183" t="s">
        <v>356</v>
      </c>
      <c r="C90" s="184" t="s">
        <v>357</v>
      </c>
      <c r="D90" s="185" t="s">
        <v>358</v>
      </c>
      <c r="E90" s="186">
        <v>1</v>
      </c>
      <c r="F90" s="88"/>
    </row>
    <row r="91" spans="1:6">
      <c r="A91" s="187"/>
      <c r="B91" s="187"/>
      <c r="C91" s="188" t="s">
        <v>351</v>
      </c>
      <c r="D91" s="181" t="s">
        <v>359</v>
      </c>
      <c r="E91" s="189">
        <v>1420726</v>
      </c>
      <c r="F91" s="88"/>
    </row>
    <row r="92" spans="1:6">
      <c r="A92" s="152" t="s">
        <v>331</v>
      </c>
      <c r="B92" s="152" t="s">
        <v>332</v>
      </c>
      <c r="C92" s="152" t="s">
        <v>351</v>
      </c>
      <c r="D92" s="190" t="s">
        <v>360</v>
      </c>
      <c r="E92" s="154">
        <v>708123</v>
      </c>
      <c r="F92" s="88"/>
    </row>
    <row r="93" spans="1:6">
      <c r="A93" s="130" t="s">
        <v>338</v>
      </c>
      <c r="B93" s="130" t="s">
        <v>361</v>
      </c>
      <c r="C93" s="191" t="s">
        <v>362</v>
      </c>
      <c r="D93" s="192" t="s">
        <v>363</v>
      </c>
      <c r="E93" s="193">
        <v>935574</v>
      </c>
      <c r="F93" s="88"/>
    </row>
    <row r="94" spans="1:6">
      <c r="A94" s="134"/>
      <c r="B94" s="134"/>
      <c r="C94" s="143" t="s">
        <v>364</v>
      </c>
      <c r="D94" s="181" t="s">
        <v>365</v>
      </c>
      <c r="E94" s="145">
        <v>522263</v>
      </c>
      <c r="F94" s="88"/>
    </row>
    <row r="95" spans="1:6">
      <c r="A95" s="152" t="s">
        <v>340</v>
      </c>
      <c r="B95" s="129" t="s">
        <v>341</v>
      </c>
      <c r="C95" s="131" t="s">
        <v>366</v>
      </c>
      <c r="D95" s="172" t="s">
        <v>367</v>
      </c>
      <c r="E95" s="132">
        <v>728674</v>
      </c>
      <c r="F95" s="88"/>
    </row>
    <row r="96" spans="1:6">
      <c r="A96" s="191"/>
      <c r="B96" s="133"/>
      <c r="C96" s="135" t="s">
        <v>368</v>
      </c>
      <c r="D96" s="192" t="s">
        <v>369</v>
      </c>
      <c r="E96" s="136">
        <v>966573</v>
      </c>
      <c r="F96" s="88"/>
    </row>
    <row r="97" spans="1:6">
      <c r="A97" s="194" t="s">
        <v>234</v>
      </c>
      <c r="B97" s="169" t="s">
        <v>370</v>
      </c>
      <c r="C97" s="171" t="s">
        <v>351</v>
      </c>
      <c r="D97" s="172" t="s">
        <v>371</v>
      </c>
      <c r="E97" s="173">
        <v>2762687</v>
      </c>
      <c r="F97" s="88"/>
    </row>
    <row r="98" spans="1:6">
      <c r="A98" s="195"/>
      <c r="B98" s="196"/>
      <c r="C98" s="197" t="s">
        <v>372</v>
      </c>
      <c r="D98" s="198" t="s">
        <v>369</v>
      </c>
      <c r="E98" s="178">
        <v>967950</v>
      </c>
      <c r="F98" s="88"/>
    </row>
    <row r="99" spans="1:6">
      <c r="A99" s="194" t="s">
        <v>238</v>
      </c>
      <c r="B99" s="194" t="s">
        <v>239</v>
      </c>
      <c r="C99" s="171" t="s">
        <v>351</v>
      </c>
      <c r="D99" s="172" t="s">
        <v>373</v>
      </c>
      <c r="E99" s="173">
        <v>1969145</v>
      </c>
      <c r="F99" s="88"/>
    </row>
    <row r="100" spans="1:6">
      <c r="A100" s="195"/>
      <c r="B100" s="195"/>
      <c r="C100" s="176" t="s">
        <v>372</v>
      </c>
      <c r="D100" s="192" t="s">
        <v>374</v>
      </c>
      <c r="E100" s="178">
        <v>942084</v>
      </c>
      <c r="F100" s="88"/>
    </row>
    <row r="101" spans="1:6">
      <c r="A101" s="199" t="s">
        <v>201</v>
      </c>
      <c r="B101" s="200" t="s">
        <v>202</v>
      </c>
      <c r="C101" s="201" t="s">
        <v>375</v>
      </c>
      <c r="D101" s="202" t="s">
        <v>376</v>
      </c>
      <c r="E101" s="203">
        <v>1130500</v>
      </c>
      <c r="F101" s="88"/>
    </row>
    <row r="102" spans="1:6">
      <c r="A102" s="204"/>
      <c r="B102" s="205"/>
      <c r="C102" s="206" t="s">
        <v>375</v>
      </c>
      <c r="D102" s="177" t="s">
        <v>377</v>
      </c>
      <c r="E102" s="207">
        <v>980000</v>
      </c>
      <c r="F102" s="88"/>
    </row>
    <row r="103" spans="1:6">
      <c r="A103" s="204"/>
      <c r="B103" s="205"/>
      <c r="C103" s="176" t="s">
        <v>378</v>
      </c>
      <c r="D103" s="192" t="s">
        <v>379</v>
      </c>
      <c r="E103" s="178">
        <v>1653750</v>
      </c>
      <c r="F103" s="88"/>
    </row>
    <row r="104" spans="1:6">
      <c r="A104" s="208"/>
      <c r="B104" s="209"/>
      <c r="C104" s="179" t="s">
        <v>351</v>
      </c>
      <c r="D104" s="181" t="s">
        <v>380</v>
      </c>
      <c r="E104" s="182">
        <v>1251917</v>
      </c>
      <c r="F104" s="88"/>
    </row>
    <row r="105" spans="1:6">
      <c r="A105" s="210" t="s">
        <v>381</v>
      </c>
      <c r="B105" s="211" t="s">
        <v>382</v>
      </c>
      <c r="C105" s="176" t="s">
        <v>383</v>
      </c>
      <c r="D105" s="198" t="s">
        <v>384</v>
      </c>
      <c r="E105" s="212">
        <v>559065</v>
      </c>
      <c r="F105" s="88"/>
    </row>
    <row r="106" spans="1:6">
      <c r="A106" s="213" t="s">
        <v>345</v>
      </c>
      <c r="B106" s="214"/>
      <c r="C106" s="214"/>
      <c r="D106" s="215"/>
      <c r="E106" s="216">
        <f>SUM(E87:E105)</f>
        <v>27903178</v>
      </c>
      <c r="F106" s="88"/>
    </row>
  </sheetData>
  <mergeCells count="24">
    <mergeCell ref="A99:A100"/>
    <mergeCell ref="B99:B100"/>
    <mergeCell ref="A101:A104"/>
    <mergeCell ref="B101:B104"/>
    <mergeCell ref="A90:A91"/>
    <mergeCell ref="B90:B91"/>
    <mergeCell ref="A93:A94"/>
    <mergeCell ref="B93:B94"/>
    <mergeCell ref="B95:B96"/>
    <mergeCell ref="A97:A98"/>
    <mergeCell ref="B97:B98"/>
    <mergeCell ref="A50:A55"/>
    <mergeCell ref="B50:B57"/>
    <mergeCell ref="A56:A57"/>
    <mergeCell ref="A58:A62"/>
    <mergeCell ref="B58:B63"/>
    <mergeCell ref="A87:A88"/>
    <mergeCell ref="B87:B89"/>
    <mergeCell ref="B6:B7"/>
    <mergeCell ref="B8:B10"/>
    <mergeCell ref="D9:D10"/>
    <mergeCell ref="F40:F41"/>
    <mergeCell ref="A48:A49"/>
    <mergeCell ref="B48:B49"/>
  </mergeCells>
  <phoneticPr fontId="2"/>
  <pageMargins left="0.76" right="0.21" top="0.98399999999999999" bottom="0.98399999999999999" header="0.51200000000000001" footer="0.51200000000000001"/>
  <pageSetup paperSize="12" scale="74" orientation="portrait" r:id="rId1"/>
  <headerFooter alignWithMargins="0"/>
  <rowBreaks count="1" manualBreakCount="1">
    <brk id="4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3.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全体</vt:lpstr>
      <vt:lpstr>老人</vt:lpstr>
      <vt:lpstr>保育</vt:lpstr>
      <vt:lpstr>病院</vt:lpstr>
      <vt:lpstr>別紙</vt:lpstr>
      <vt:lpstr>Sheet2</vt:lpstr>
      <vt:lpstr>Sheet3</vt:lpstr>
      <vt:lpstr>全体!Print_Area</vt:lpstr>
      <vt:lpstr>病院!Print_Area</vt:lpstr>
      <vt:lpstr>別紙!Print_Area</vt:lpstr>
      <vt:lpstr>保育!Print_Area</vt:lpstr>
      <vt:lpstr>老人!Print_Area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KYO05</dc:creator>
  <cp:lastModifiedBy>KYO07</cp:lastModifiedBy>
  <cp:lastPrinted>2015-06-11T07:06:33Z</cp:lastPrinted>
  <dcterms:created xsi:type="dcterms:W3CDTF">2015-03-20T02:46:42Z</dcterms:created>
  <dcterms:modified xsi:type="dcterms:W3CDTF">2015-07-28T06:38:46Z</dcterms:modified>
</cp:coreProperties>
</file>