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952" windowHeight="8448" activeTab="0"/>
  </bookViews>
  <sheets>
    <sheet name="財産目録 (内部取引削除)" sheetId="1" r:id="rId1"/>
  </sheets>
  <definedNames>
    <definedName name="_xlnm.Print_Area" localSheetId="0">'財産目録 (内部取引削除)'!$A$1:$R$55</definedName>
  </definedNames>
  <calcPr fullCalcOnLoad="1"/>
</workbook>
</file>

<file path=xl/sharedStrings.xml><?xml version="1.0" encoding="utf-8"?>
<sst xmlns="http://schemas.openxmlformats.org/spreadsheetml/2006/main" count="137" uniqueCount="117">
  <si>
    <t>部門</t>
  </si>
  <si>
    <t>総合計</t>
  </si>
  <si>
    <t>（単位：円）</t>
  </si>
  <si>
    <t>資　産　・　負　債　の　内　訳</t>
  </si>
  <si>
    <t>Ⅰ　資産の内訳</t>
  </si>
  <si>
    <t>その他の固定資産</t>
  </si>
  <si>
    <t>流動資産</t>
  </si>
  <si>
    <t>建物</t>
  </si>
  <si>
    <t>現金預金</t>
  </si>
  <si>
    <t>現金手元有高</t>
  </si>
  <si>
    <t>大泉保育福祉専門学校</t>
  </si>
  <si>
    <t>現金</t>
  </si>
  <si>
    <t>小口現金（保育園）</t>
  </si>
  <si>
    <t>その他</t>
  </si>
  <si>
    <t>小口現金（東児童館）</t>
  </si>
  <si>
    <t>みよし保育園</t>
  </si>
  <si>
    <t>電気設備</t>
  </si>
  <si>
    <t>空調設備</t>
  </si>
  <si>
    <t>群馬銀行（保育園）</t>
  </si>
  <si>
    <t>普通預金</t>
  </si>
  <si>
    <t>運転資金</t>
  </si>
  <si>
    <t>構築物</t>
  </si>
  <si>
    <t>　　〃</t>
  </si>
  <si>
    <t>車両運搬具</t>
  </si>
  <si>
    <t>群馬銀行（法人）</t>
  </si>
  <si>
    <t>法人本部</t>
  </si>
  <si>
    <t>学費入金用口座</t>
  </si>
  <si>
    <t>学費以外入金口座（後援会費、卒業関係費他）</t>
  </si>
  <si>
    <t>器具及び備品</t>
  </si>
  <si>
    <t>定期預金</t>
  </si>
  <si>
    <t>土地</t>
  </si>
  <si>
    <t>東和銀行（法人）</t>
  </si>
  <si>
    <t>資産の部の合計</t>
  </si>
  <si>
    <t>Ⅱ　負債の内訳</t>
  </si>
  <si>
    <t>流動負債</t>
  </si>
  <si>
    <t>3月末業者支払分</t>
  </si>
  <si>
    <t>立替金</t>
  </si>
  <si>
    <t>寮：ガス代、電気代前月分</t>
  </si>
  <si>
    <t>仮払金</t>
  </si>
  <si>
    <t>固定資産</t>
  </si>
  <si>
    <t>基本財産</t>
  </si>
  <si>
    <t>預り金</t>
  </si>
  <si>
    <t>卒業関係費</t>
  </si>
  <si>
    <t>宿舎（1）学生寮　　仙石2-21-14</t>
  </si>
  <si>
    <t>宿舎（2）学生寮　　仙石2-21-15</t>
  </si>
  <si>
    <t>園舎</t>
  </si>
  <si>
    <t>宅地　1　寮用土地　　　 仙石2-21-14</t>
  </si>
  <si>
    <t>園の土地　吉田956-1</t>
  </si>
  <si>
    <t>差　引　純　資　産</t>
  </si>
  <si>
    <t>群馬銀行（授業料）</t>
  </si>
  <si>
    <t>東和銀行（授業料以外）</t>
  </si>
  <si>
    <t>3月決算未払賞与・給与</t>
  </si>
  <si>
    <t>未　払　金</t>
  </si>
  <si>
    <t>前　受　金</t>
  </si>
  <si>
    <t>園庭工事　他</t>
  </si>
  <si>
    <t>金　　額</t>
  </si>
  <si>
    <t>　　〃</t>
  </si>
  <si>
    <t>財　産　目　録</t>
  </si>
  <si>
    <t>事業未収金・未収補助金・未収金</t>
  </si>
  <si>
    <t>児童館</t>
  </si>
  <si>
    <t>労働保険料</t>
  </si>
  <si>
    <t>エレベーター　南校舎</t>
  </si>
  <si>
    <t>給排水設備</t>
  </si>
  <si>
    <t>耐火金庫・防犯システム</t>
  </si>
  <si>
    <t>遊具、太鼓、避難車　他</t>
  </si>
  <si>
    <t>空調室内外機　他</t>
  </si>
  <si>
    <t>退職給付引当資産</t>
  </si>
  <si>
    <t>事業未払金</t>
  </si>
  <si>
    <t>職員法定福利等未払金</t>
  </si>
  <si>
    <t>職員預り金</t>
  </si>
  <si>
    <t>3月末社会保険料</t>
  </si>
  <si>
    <t>労働保険料</t>
  </si>
  <si>
    <t>法人名　社会福祉法人　三 吉</t>
  </si>
  <si>
    <t>小口現金（法人）</t>
  </si>
  <si>
    <t>小口現金（西児童館）</t>
  </si>
  <si>
    <t>小口現金（南児童館）</t>
  </si>
  <si>
    <t>小口現金（北児童館）</t>
  </si>
  <si>
    <t>小口現金（学校）</t>
  </si>
  <si>
    <t>群馬銀行（法人）</t>
  </si>
  <si>
    <t>群馬銀行（児童館）</t>
  </si>
  <si>
    <t>群馬銀行（学校）</t>
  </si>
  <si>
    <t>寮費・寮関係費他</t>
  </si>
  <si>
    <t>東和銀行（学校・寮費）</t>
  </si>
  <si>
    <t>東和銀行（法人）</t>
  </si>
  <si>
    <t>受取利息用</t>
  </si>
  <si>
    <t>下水道</t>
  </si>
  <si>
    <t>外灯　フェンス他</t>
  </si>
  <si>
    <t>退職給付引当金</t>
  </si>
  <si>
    <t>固定負債</t>
  </si>
  <si>
    <t>負債の部の合計</t>
  </si>
  <si>
    <t>幼免関係費用</t>
  </si>
  <si>
    <t>後援会費・学友会費</t>
  </si>
  <si>
    <r>
      <t>南校舎（3）鉄筋ｺﾝｸﾘｰﾄ造</t>
    </r>
    <r>
      <rPr>
        <sz val="11"/>
        <rFont val="ＭＳ Ｐゴシック"/>
        <family val="3"/>
      </rPr>
      <t>６階建</t>
    </r>
  </si>
  <si>
    <r>
      <t>中校舎（4）鉄筋ｺﾝｸﾘｰﾄ造</t>
    </r>
    <r>
      <rPr>
        <sz val="11"/>
        <rFont val="ＭＳ Ｐゴシック"/>
        <family val="3"/>
      </rPr>
      <t>４階建</t>
    </r>
  </si>
  <si>
    <r>
      <t>北校舎（1）鉄筋亜鉛メッキ葺</t>
    </r>
    <r>
      <rPr>
        <sz val="11"/>
        <rFont val="ＭＳ Ｐゴシック"/>
        <family val="3"/>
      </rPr>
      <t>２階建</t>
    </r>
  </si>
  <si>
    <r>
      <t>北校舎（2）鉄筋亜鉛メッキ葺</t>
    </r>
    <r>
      <rPr>
        <sz val="11"/>
        <rFont val="ＭＳ Ｐゴシック"/>
        <family val="3"/>
      </rPr>
      <t>２階建</t>
    </r>
  </si>
  <si>
    <t>その他の積立資産</t>
  </si>
  <si>
    <t>施設・設備整備積立資産</t>
  </si>
  <si>
    <t>保育園施設・設備整備積立資産</t>
  </si>
  <si>
    <t>修繕積立資産</t>
  </si>
  <si>
    <t>人件費積立資産</t>
  </si>
  <si>
    <t>生徒災害傷害保険</t>
  </si>
  <si>
    <t>児童厚生員資格取得関連費用・模擬試験・就職模擬費用</t>
  </si>
  <si>
    <t>平成３０年３月３１日　現在</t>
  </si>
  <si>
    <t>平成29年度子育て支援補助金</t>
  </si>
  <si>
    <t>平成29年度一時預かり補助金</t>
  </si>
  <si>
    <t>平成29年度離職者支援委託料</t>
  </si>
  <si>
    <t>平成29年度進路選択事業補助金</t>
  </si>
  <si>
    <t>H30施設入場者包括障害保険</t>
  </si>
  <si>
    <t>小田原短大H30年前期・後期学費</t>
  </si>
  <si>
    <t>寮費未入金</t>
  </si>
  <si>
    <t>変電設備改修工事</t>
  </si>
  <si>
    <t>空調設備 南校舎・中校舎</t>
  </si>
  <si>
    <t>学校東側駐車場整備</t>
  </si>
  <si>
    <t>平成30年度授業料関係</t>
  </si>
  <si>
    <t>スイフト　1台 (保育園)　・　ワゴンＲ 1台</t>
  </si>
  <si>
    <t>カローラ　　1台　・　SX－4　　1台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</si>
</sst>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FF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Border="1" applyAlignment="1">
      <alignment/>
    </xf>
    <xf numFmtId="177" fontId="0" fillId="0" borderId="10" xfId="0" applyNumberFormat="1" applyBorder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Alignment="1">
      <alignment horizontal="right"/>
    </xf>
    <xf numFmtId="177" fontId="0" fillId="0" borderId="10" xfId="0" applyNumberFormat="1" applyBorder="1" applyAlignment="1">
      <alignment horizontal="center"/>
    </xf>
    <xf numFmtId="177" fontId="0" fillId="0" borderId="11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77" fontId="4" fillId="0" borderId="12" xfId="0" applyNumberFormat="1" applyFont="1" applyBorder="1" applyAlignment="1">
      <alignment horizontal="left"/>
    </xf>
    <xf numFmtId="177" fontId="0" fillId="0" borderId="13" xfId="0" applyNumberFormat="1" applyBorder="1" applyAlignment="1">
      <alignment horizontal="center"/>
    </xf>
    <xf numFmtId="177" fontId="0" fillId="0" borderId="14" xfId="0" applyNumberFormat="1" applyBorder="1" applyAlignment="1">
      <alignment horizontal="center"/>
    </xf>
    <xf numFmtId="177" fontId="0" fillId="0" borderId="15" xfId="0" applyNumberFormat="1" applyBorder="1" applyAlignment="1">
      <alignment/>
    </xf>
    <xf numFmtId="177" fontId="0" fillId="0" borderId="13" xfId="0" applyNumberFormat="1" applyBorder="1" applyAlignment="1">
      <alignment/>
    </xf>
    <xf numFmtId="177" fontId="0" fillId="0" borderId="12" xfId="0" applyNumberForma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10" xfId="0" applyNumberFormat="1" applyBorder="1" applyAlignment="1">
      <alignment horizontal="left"/>
    </xf>
    <xf numFmtId="177" fontId="0" fillId="0" borderId="11" xfId="0" applyNumberFormat="1" applyBorder="1" applyAlignment="1">
      <alignment horizontal="left"/>
    </xf>
    <xf numFmtId="177" fontId="0" fillId="0" borderId="16" xfId="0" applyNumberFormat="1" applyBorder="1" applyAlignment="1">
      <alignment/>
    </xf>
    <xf numFmtId="177" fontId="0" fillId="0" borderId="17" xfId="0" applyNumberFormat="1" applyBorder="1" applyAlignment="1">
      <alignment/>
    </xf>
    <xf numFmtId="177" fontId="0" fillId="0" borderId="18" xfId="0" applyNumberFormat="1" applyBorder="1" applyAlignment="1">
      <alignment/>
    </xf>
    <xf numFmtId="177" fontId="0" fillId="0" borderId="19" xfId="0" applyNumberFormat="1" applyBorder="1" applyAlignment="1">
      <alignment/>
    </xf>
    <xf numFmtId="177" fontId="0" fillId="0" borderId="14" xfId="0" applyNumberFormat="1" applyBorder="1" applyAlignment="1">
      <alignment/>
    </xf>
    <xf numFmtId="177" fontId="0" fillId="0" borderId="20" xfId="0" applyNumberFormat="1" applyBorder="1" applyAlignment="1">
      <alignment/>
    </xf>
    <xf numFmtId="177" fontId="0" fillId="0" borderId="21" xfId="0" applyNumberFormat="1" applyBorder="1" applyAlignment="1">
      <alignment/>
    </xf>
    <xf numFmtId="177" fontId="0" fillId="0" borderId="22" xfId="0" applyNumberFormat="1" applyBorder="1" applyAlignment="1">
      <alignment/>
    </xf>
    <xf numFmtId="177" fontId="0" fillId="0" borderId="16" xfId="0" applyNumberFormat="1" applyBorder="1" applyAlignment="1">
      <alignment horizontal="left"/>
    </xf>
    <xf numFmtId="177" fontId="0" fillId="0" borderId="23" xfId="0" applyNumberFormat="1" applyBorder="1" applyAlignment="1">
      <alignment/>
    </xf>
    <xf numFmtId="177" fontId="0" fillId="0" borderId="18" xfId="0" applyNumberFormat="1" applyBorder="1" applyAlignment="1">
      <alignment horizontal="center"/>
    </xf>
    <xf numFmtId="177" fontId="0" fillId="0" borderId="19" xfId="0" applyNumberFormat="1" applyBorder="1" applyAlignment="1">
      <alignment horizontal="center"/>
    </xf>
    <xf numFmtId="177" fontId="0" fillId="33" borderId="13" xfId="0" applyNumberFormat="1" applyFill="1" applyBorder="1" applyAlignment="1">
      <alignment/>
    </xf>
    <xf numFmtId="177" fontId="0" fillId="0" borderId="16" xfId="0" applyNumberFormat="1" applyBorder="1" applyAlignment="1">
      <alignment/>
    </xf>
    <xf numFmtId="177" fontId="0" fillId="0" borderId="23" xfId="0" applyNumberFormat="1" applyBorder="1" applyAlignment="1">
      <alignment/>
    </xf>
    <xf numFmtId="177" fontId="0" fillId="0" borderId="17" xfId="0" applyNumberFormat="1" applyBorder="1" applyAlignment="1">
      <alignment/>
    </xf>
    <xf numFmtId="177" fontId="0" fillId="33" borderId="15" xfId="0" applyNumberFormat="1" applyFill="1" applyBorder="1" applyAlignment="1">
      <alignment/>
    </xf>
    <xf numFmtId="177" fontId="0" fillId="0" borderId="14" xfId="0" applyNumberFormat="1" applyBorder="1" applyAlignment="1">
      <alignment/>
    </xf>
    <xf numFmtId="177" fontId="0" fillId="0" borderId="24" xfId="0" applyNumberFormat="1" applyBorder="1" applyAlignment="1">
      <alignment/>
    </xf>
    <xf numFmtId="177" fontId="0" fillId="0" borderId="25" xfId="0" applyNumberFormat="1" applyBorder="1" applyAlignment="1">
      <alignment/>
    </xf>
    <xf numFmtId="177" fontId="0" fillId="0" borderId="26" xfId="0" applyNumberFormat="1" applyBorder="1" applyAlignment="1">
      <alignment/>
    </xf>
    <xf numFmtId="177" fontId="0" fillId="0" borderId="22" xfId="0" applyNumberFormat="1" applyBorder="1" applyAlignment="1">
      <alignment/>
    </xf>
    <xf numFmtId="177" fontId="0" fillId="0" borderId="27" xfId="0" applyNumberFormat="1" applyBorder="1" applyAlignment="1">
      <alignment/>
    </xf>
    <xf numFmtId="177" fontId="0" fillId="0" borderId="28" xfId="0" applyNumberFormat="1" applyBorder="1" applyAlignment="1">
      <alignment/>
    </xf>
    <xf numFmtId="177" fontId="0" fillId="0" borderId="29" xfId="0" applyNumberFormat="1" applyBorder="1" applyAlignment="1">
      <alignment/>
    </xf>
    <xf numFmtId="177" fontId="0" fillId="33" borderId="11" xfId="0" applyNumberFormat="1" applyFill="1" applyBorder="1" applyAlignment="1">
      <alignment/>
    </xf>
    <xf numFmtId="177" fontId="0" fillId="0" borderId="30" xfId="0" applyNumberFormat="1" applyBorder="1" applyAlignment="1">
      <alignment/>
    </xf>
    <xf numFmtId="177" fontId="0" fillId="0" borderId="31" xfId="0" applyNumberFormat="1" applyBorder="1" applyAlignment="1">
      <alignment/>
    </xf>
    <xf numFmtId="177" fontId="0" fillId="0" borderId="32" xfId="0" applyNumberFormat="1" applyBorder="1" applyAlignment="1">
      <alignment/>
    </xf>
    <xf numFmtId="177" fontId="0" fillId="34" borderId="14" xfId="0" applyNumberFormat="1" applyFill="1" applyBorder="1" applyAlignment="1">
      <alignment/>
    </xf>
    <xf numFmtId="177" fontId="0" fillId="0" borderId="31" xfId="0" applyNumberFormat="1" applyBorder="1" applyAlignment="1">
      <alignment shrinkToFit="1"/>
    </xf>
    <xf numFmtId="177" fontId="0" fillId="0" borderId="14" xfId="0" applyNumberFormat="1" applyFill="1" applyBorder="1" applyAlignment="1">
      <alignment/>
    </xf>
    <xf numFmtId="177" fontId="0" fillId="35" borderId="13" xfId="0" applyNumberFormat="1" applyFill="1" applyBorder="1" applyAlignment="1">
      <alignment/>
    </xf>
    <xf numFmtId="177" fontId="0" fillId="36" borderId="13" xfId="0" applyNumberFormat="1" applyFill="1" applyBorder="1" applyAlignment="1">
      <alignment/>
    </xf>
    <xf numFmtId="177" fontId="0" fillId="0" borderId="33" xfId="0" applyNumberFormat="1" applyBorder="1" applyAlignment="1">
      <alignment/>
    </xf>
    <xf numFmtId="177" fontId="0" fillId="0" borderId="24" xfId="0" applyNumberFormat="1" applyFill="1" applyBorder="1" applyAlignment="1">
      <alignment/>
    </xf>
    <xf numFmtId="177" fontId="0" fillId="0" borderId="34" xfId="0" applyNumberFormat="1" applyBorder="1" applyAlignment="1">
      <alignment/>
    </xf>
    <xf numFmtId="177" fontId="0" fillId="0" borderId="35" xfId="0" applyNumberFormat="1" applyBorder="1" applyAlignment="1">
      <alignment/>
    </xf>
    <xf numFmtId="177" fontId="0" fillId="0" borderId="27" xfId="0" applyNumberFormat="1" applyFill="1" applyBorder="1" applyAlignment="1">
      <alignment/>
    </xf>
    <xf numFmtId="177" fontId="0" fillId="0" borderId="36" xfId="0" applyNumberFormat="1" applyBorder="1" applyAlignment="1">
      <alignment/>
    </xf>
    <xf numFmtId="177" fontId="0" fillId="0" borderId="37" xfId="0" applyNumberFormat="1" applyBorder="1" applyAlignment="1">
      <alignment/>
    </xf>
    <xf numFmtId="177" fontId="0" fillId="0" borderId="38" xfId="0" applyNumberFormat="1" applyBorder="1" applyAlignment="1">
      <alignment/>
    </xf>
    <xf numFmtId="177" fontId="0" fillId="0" borderId="39" xfId="0" applyNumberFormat="1" applyBorder="1" applyAlignment="1">
      <alignment/>
    </xf>
    <xf numFmtId="177" fontId="0" fillId="0" borderId="40" xfId="0" applyNumberFormat="1" applyBorder="1" applyAlignment="1">
      <alignment/>
    </xf>
    <xf numFmtId="177" fontId="0" fillId="0" borderId="0" xfId="0" applyNumberFormat="1" applyAlignment="1">
      <alignment horizontal="center"/>
    </xf>
    <xf numFmtId="177" fontId="3" fillId="0" borderId="0" xfId="0" applyNumberFormat="1" applyFont="1" applyAlignment="1">
      <alignment/>
    </xf>
    <xf numFmtId="177" fontId="0" fillId="0" borderId="41" xfId="0" applyNumberFormat="1" applyBorder="1" applyAlignment="1">
      <alignment/>
    </xf>
    <xf numFmtId="177" fontId="0" fillId="0" borderId="42" xfId="0" applyNumberFormat="1" applyBorder="1" applyAlignment="1">
      <alignment/>
    </xf>
    <xf numFmtId="177" fontId="0" fillId="0" borderId="43" xfId="0" applyNumberFormat="1" applyBorder="1" applyAlignment="1">
      <alignment/>
    </xf>
    <xf numFmtId="177" fontId="0" fillId="34" borderId="27" xfId="0" applyNumberFormat="1" applyFill="1" applyBorder="1" applyAlignment="1">
      <alignment/>
    </xf>
    <xf numFmtId="177" fontId="0" fillId="34" borderId="19" xfId="0" applyNumberFormat="1" applyFill="1" applyBorder="1" applyAlignment="1">
      <alignment/>
    </xf>
    <xf numFmtId="177" fontId="0" fillId="34" borderId="29" xfId="0" applyNumberFormat="1" applyFill="1" applyBorder="1" applyAlignment="1">
      <alignment/>
    </xf>
    <xf numFmtId="177" fontId="0" fillId="0" borderId="22" xfId="0" applyNumberFormat="1" applyBorder="1" applyAlignment="1">
      <alignment horizontal="center"/>
    </xf>
    <xf numFmtId="177" fontId="0" fillId="0" borderId="44" xfId="0" applyNumberFormat="1" applyBorder="1" applyAlignment="1">
      <alignment/>
    </xf>
    <xf numFmtId="177" fontId="0" fillId="0" borderId="45" xfId="0" applyNumberFormat="1" applyBorder="1" applyAlignment="1">
      <alignment/>
    </xf>
    <xf numFmtId="177" fontId="0" fillId="37" borderId="14" xfId="0" applyNumberFormat="1" applyFill="1" applyBorder="1" applyAlignment="1">
      <alignment/>
    </xf>
    <xf numFmtId="177" fontId="0" fillId="0" borderId="19" xfId="0" applyNumberFormat="1" applyFill="1" applyBorder="1" applyAlignment="1">
      <alignment/>
    </xf>
    <xf numFmtId="177" fontId="0" fillId="0" borderId="18" xfId="0" applyNumberFormat="1" applyBorder="1" applyAlignment="1">
      <alignment horizontal="left"/>
    </xf>
    <xf numFmtId="177" fontId="0" fillId="0" borderId="46" xfId="0" applyNumberFormat="1" applyBorder="1" applyAlignment="1">
      <alignment horizontal="left"/>
    </xf>
    <xf numFmtId="177" fontId="0" fillId="0" borderId="21" xfId="0" applyNumberFormat="1" applyBorder="1" applyAlignment="1">
      <alignment horizontal="left"/>
    </xf>
    <xf numFmtId="177" fontId="0" fillId="33" borderId="22" xfId="0" applyNumberFormat="1" applyFill="1" applyBorder="1" applyAlignment="1">
      <alignment/>
    </xf>
    <xf numFmtId="177" fontId="0" fillId="0" borderId="18" xfId="0" applyNumberFormat="1" applyBorder="1" applyAlignment="1">
      <alignment shrinkToFit="1"/>
    </xf>
    <xf numFmtId="177" fontId="0" fillId="0" borderId="11" xfId="0" applyNumberFormat="1" applyFont="1" applyBorder="1" applyAlignment="1">
      <alignment/>
    </xf>
    <xf numFmtId="177" fontId="0" fillId="0" borderId="29" xfId="0" applyNumberFormat="1" applyFont="1" applyBorder="1" applyAlignment="1">
      <alignment/>
    </xf>
    <xf numFmtId="177" fontId="0" fillId="0" borderId="26" xfId="0" applyNumberFormat="1" applyFont="1" applyBorder="1" applyAlignment="1">
      <alignment/>
    </xf>
    <xf numFmtId="177" fontId="0" fillId="0" borderId="18" xfId="0" applyNumberFormat="1" applyFill="1" applyBorder="1" applyAlignment="1">
      <alignment/>
    </xf>
    <xf numFmtId="177" fontId="0" fillId="0" borderId="47" xfId="0" applyNumberFormat="1" applyBorder="1" applyAlignment="1">
      <alignment/>
    </xf>
    <xf numFmtId="177" fontId="0" fillId="0" borderId="48" xfId="0" applyNumberFormat="1" applyBorder="1" applyAlignment="1">
      <alignment/>
    </xf>
    <xf numFmtId="177" fontId="0" fillId="0" borderId="49" xfId="0" applyNumberFormat="1" applyFill="1" applyBorder="1" applyAlignment="1">
      <alignment/>
    </xf>
    <xf numFmtId="177" fontId="0" fillId="33" borderId="49" xfId="0" applyNumberFormat="1" applyFill="1" applyBorder="1" applyAlignment="1">
      <alignment/>
    </xf>
    <xf numFmtId="177" fontId="0" fillId="0" borderId="18" xfId="0" applyNumberFormat="1" applyFont="1" applyBorder="1" applyAlignment="1">
      <alignment/>
    </xf>
    <xf numFmtId="177" fontId="0" fillId="0" borderId="19" xfId="0" applyNumberFormat="1" applyFont="1" applyBorder="1" applyAlignment="1">
      <alignment/>
    </xf>
    <xf numFmtId="177" fontId="39" fillId="0" borderId="19" xfId="0" applyNumberFormat="1" applyFont="1" applyBorder="1" applyAlignment="1">
      <alignment/>
    </xf>
    <xf numFmtId="177" fontId="0" fillId="0" borderId="12" xfId="0" applyNumberFormat="1" applyBorder="1" applyAlignment="1">
      <alignment horizontal="center"/>
    </xf>
    <xf numFmtId="177" fontId="0" fillId="0" borderId="20" xfId="0" applyNumberFormat="1" applyBorder="1" applyAlignment="1">
      <alignment horizontal="center"/>
    </xf>
    <xf numFmtId="177" fontId="0" fillId="0" borderId="46" xfId="0" applyNumberFormat="1" applyBorder="1" applyAlignment="1">
      <alignment/>
    </xf>
    <xf numFmtId="177" fontId="0" fillId="0" borderId="21" xfId="0" applyNumberFormat="1" applyFont="1" applyBorder="1" applyAlignment="1">
      <alignment/>
    </xf>
    <xf numFmtId="177" fontId="0" fillId="0" borderId="22" xfId="0" applyNumberFormat="1" applyFill="1" applyBorder="1" applyAlignment="1">
      <alignment/>
    </xf>
    <xf numFmtId="177" fontId="39" fillId="0" borderId="10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177" fontId="0" fillId="0" borderId="11" xfId="0" applyNumberFormat="1" applyFill="1" applyBorder="1" applyAlignment="1">
      <alignment/>
    </xf>
    <xf numFmtId="177" fontId="0" fillId="0" borderId="19" xfId="0" applyNumberFormat="1" applyFont="1" applyFill="1" applyBorder="1" applyAlignment="1">
      <alignment/>
    </xf>
    <xf numFmtId="177" fontId="4" fillId="0" borderId="12" xfId="0" applyNumberFormat="1" applyFont="1" applyBorder="1" applyAlignment="1">
      <alignment horizontal="left"/>
    </xf>
    <xf numFmtId="177" fontId="4" fillId="0" borderId="10" xfId="0" applyNumberFormat="1" applyFont="1" applyBorder="1" applyAlignment="1">
      <alignment horizontal="left"/>
    </xf>
    <xf numFmtId="177" fontId="4" fillId="0" borderId="11" xfId="0" applyNumberFormat="1" applyFont="1" applyBorder="1" applyAlignment="1">
      <alignment horizontal="left"/>
    </xf>
    <xf numFmtId="177" fontId="2" fillId="0" borderId="0" xfId="0" applyNumberFormat="1" applyFont="1" applyAlignment="1">
      <alignment horizontal="center"/>
    </xf>
    <xf numFmtId="177" fontId="0" fillId="0" borderId="12" xfId="0" applyNumberFormat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177" fontId="0" fillId="0" borderId="11" xfId="0" applyNumberFormat="1" applyBorder="1" applyAlignment="1">
      <alignment horizontal="center"/>
    </xf>
    <xf numFmtId="177" fontId="3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7"/>
  <sheetViews>
    <sheetView tabSelected="1" zoomScaleSheetLayoutView="90" zoomScalePageLayoutView="0" workbookViewId="0" topLeftCell="H13">
      <selection activeCell="O28" sqref="O28"/>
    </sheetView>
  </sheetViews>
  <sheetFormatPr defaultColWidth="9.00390625" defaultRowHeight="13.5"/>
  <cols>
    <col min="1" max="1" width="1.875" style="1" customWidth="1"/>
    <col min="2" max="2" width="3.00390625" style="1" customWidth="1"/>
    <col min="3" max="3" width="2.625" style="1" customWidth="1"/>
    <col min="4" max="4" width="2.50390625" style="1" customWidth="1"/>
    <col min="5" max="5" width="27.00390625" style="1" customWidth="1"/>
    <col min="6" max="6" width="31.125" style="1" customWidth="1"/>
    <col min="7" max="7" width="17.125" style="2" customWidth="1"/>
    <col min="8" max="8" width="17.125" style="1" customWidth="1"/>
    <col min="9" max="9" width="1.875" style="1" customWidth="1"/>
    <col min="10" max="10" width="1.75390625" style="1" customWidth="1"/>
    <col min="11" max="11" width="3.375" style="1" customWidth="1"/>
    <col min="12" max="13" width="3.125" style="1" customWidth="1"/>
    <col min="14" max="14" width="28.50390625" style="1" customWidth="1"/>
    <col min="15" max="15" width="36.375" style="1" customWidth="1"/>
    <col min="16" max="16" width="13.125" style="2" customWidth="1"/>
    <col min="17" max="17" width="18.00390625" style="1" customWidth="1"/>
    <col min="18" max="18" width="2.125" style="1" customWidth="1"/>
    <col min="19" max="16384" width="9.00390625" style="1" customWidth="1"/>
  </cols>
  <sheetData>
    <row r="1" ht="7.5" customHeight="1">
      <c r="Q1" s="62"/>
    </row>
    <row r="2" spans="2:17" ht="21">
      <c r="B2" s="103" t="s">
        <v>57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2:17" ht="14.25">
      <c r="B3" s="63" t="s">
        <v>72</v>
      </c>
      <c r="C3" s="63"/>
      <c r="D3" s="63"/>
      <c r="E3" s="63"/>
      <c r="F3" s="63"/>
      <c r="G3" s="107" t="s">
        <v>103</v>
      </c>
      <c r="H3" s="107"/>
      <c r="I3" s="107"/>
      <c r="J3" s="107"/>
      <c r="K3" s="107"/>
      <c r="L3" s="107"/>
      <c r="M3" s="107"/>
      <c r="N3" s="107"/>
      <c r="O3" s="63"/>
      <c r="P3" s="63"/>
      <c r="Q3" s="63"/>
    </row>
    <row r="4" spans="2:15" ht="12.75">
      <c r="B4" s="3" t="s">
        <v>0</v>
      </c>
      <c r="C4" s="3"/>
      <c r="D4" s="3"/>
      <c r="E4" s="3" t="s">
        <v>1</v>
      </c>
      <c r="K4" s="4"/>
      <c r="L4" s="4"/>
      <c r="M4" s="4"/>
      <c r="N4" s="4"/>
      <c r="O4" s="4"/>
    </row>
    <row r="5" spans="8:17" ht="12.75">
      <c r="H5" s="5" t="s">
        <v>2</v>
      </c>
      <c r="Q5" s="5" t="s">
        <v>2</v>
      </c>
    </row>
    <row r="6" spans="2:18" ht="16.5" customHeight="1">
      <c r="B6" s="104" t="s">
        <v>3</v>
      </c>
      <c r="C6" s="105"/>
      <c r="D6" s="105"/>
      <c r="E6" s="105"/>
      <c r="F6" s="105"/>
      <c r="G6" s="105"/>
      <c r="H6" s="106"/>
      <c r="K6" s="104" t="s">
        <v>3</v>
      </c>
      <c r="L6" s="105"/>
      <c r="M6" s="105"/>
      <c r="N6" s="105"/>
      <c r="O6" s="105"/>
      <c r="P6" s="105"/>
      <c r="Q6" s="106"/>
      <c r="R6" s="8"/>
    </row>
    <row r="7" spans="2:17" ht="16.5" customHeight="1">
      <c r="B7" s="100" t="s">
        <v>4</v>
      </c>
      <c r="C7" s="101"/>
      <c r="D7" s="101"/>
      <c r="E7" s="101"/>
      <c r="F7" s="101"/>
      <c r="G7" s="102"/>
      <c r="H7" s="10" t="s">
        <v>55</v>
      </c>
      <c r="K7" s="11"/>
      <c r="L7" s="12" t="s">
        <v>5</v>
      </c>
      <c r="M7" s="13"/>
      <c r="N7" s="13"/>
      <c r="O7" s="14"/>
      <c r="P7" s="15"/>
      <c r="Q7" s="30">
        <f>SUM(Q8,Q17,Q22,Q25,Q29,Q30)</f>
        <v>312351878</v>
      </c>
    </row>
    <row r="8" spans="2:17" ht="16.5" customHeight="1">
      <c r="B8" s="31" t="s">
        <v>6</v>
      </c>
      <c r="C8" s="32"/>
      <c r="D8" s="32"/>
      <c r="E8" s="33"/>
      <c r="F8" s="16"/>
      <c r="G8" s="17"/>
      <c r="H8" s="30">
        <f>SUM(H9,H30,H36,H37)</f>
        <v>543694684</v>
      </c>
      <c r="K8" s="11"/>
      <c r="L8" s="11"/>
      <c r="M8" s="12" t="s">
        <v>7</v>
      </c>
      <c r="N8" s="13"/>
      <c r="O8" s="14"/>
      <c r="P8" s="15"/>
      <c r="Q8" s="30">
        <f>SUM(Q9:Q16)</f>
        <v>36238428</v>
      </c>
    </row>
    <row r="9" spans="2:17" ht="16.5" customHeight="1">
      <c r="B9" s="11"/>
      <c r="C9" s="12" t="s">
        <v>8</v>
      </c>
      <c r="D9" s="13"/>
      <c r="E9" s="13"/>
      <c r="F9" s="14" t="s">
        <v>9</v>
      </c>
      <c r="G9" s="15"/>
      <c r="H9" s="30">
        <f>SUM(H10,H18,H27)</f>
        <v>495439556</v>
      </c>
      <c r="K9" s="11"/>
      <c r="L9" s="11"/>
      <c r="M9" s="20"/>
      <c r="N9" s="22" t="s">
        <v>15</v>
      </c>
      <c r="O9" s="20" t="s">
        <v>16</v>
      </c>
      <c r="P9" s="21">
        <v>11288779</v>
      </c>
      <c r="Q9" s="47">
        <f>SUM(P9:P12)</f>
        <v>26200079</v>
      </c>
    </row>
    <row r="10" spans="2:17" ht="16.5" customHeight="1">
      <c r="B10" s="11"/>
      <c r="C10" s="35"/>
      <c r="D10" s="12" t="s">
        <v>11</v>
      </c>
      <c r="E10" s="13"/>
      <c r="F10" s="14"/>
      <c r="G10" s="15"/>
      <c r="H10" s="30">
        <f>SUM(H11:H17)</f>
        <v>116896</v>
      </c>
      <c r="K10" s="11"/>
      <c r="L10" s="11"/>
      <c r="M10" s="20"/>
      <c r="N10" s="22"/>
      <c r="O10" s="20" t="s">
        <v>62</v>
      </c>
      <c r="P10" s="21">
        <v>6249926</v>
      </c>
      <c r="Q10" s="22"/>
    </row>
    <row r="11" spans="2:17" ht="16.5" customHeight="1">
      <c r="B11" s="11"/>
      <c r="C11" s="35"/>
      <c r="D11" s="35"/>
      <c r="E11" s="36" t="s">
        <v>73</v>
      </c>
      <c r="F11" s="37"/>
      <c r="G11" s="38"/>
      <c r="H11" s="36">
        <v>11578</v>
      </c>
      <c r="K11" s="11"/>
      <c r="L11" s="11"/>
      <c r="M11" s="20"/>
      <c r="N11" s="22"/>
      <c r="O11" s="20" t="s">
        <v>17</v>
      </c>
      <c r="P11" s="21">
        <v>7809248</v>
      </c>
      <c r="Q11" s="22"/>
    </row>
    <row r="12" spans="2:17" ht="16.5" customHeight="1">
      <c r="B12" s="11"/>
      <c r="C12" s="35"/>
      <c r="D12" s="35"/>
      <c r="E12" s="36" t="s">
        <v>12</v>
      </c>
      <c r="F12" s="37"/>
      <c r="G12" s="38"/>
      <c r="H12" s="36">
        <v>17723</v>
      </c>
      <c r="K12" s="11"/>
      <c r="L12" s="11"/>
      <c r="M12" s="20"/>
      <c r="N12" s="44"/>
      <c r="O12" s="45" t="s">
        <v>13</v>
      </c>
      <c r="P12" s="46">
        <v>852126</v>
      </c>
      <c r="Q12" s="44"/>
    </row>
    <row r="13" spans="2:17" ht="16.5" customHeight="1">
      <c r="B13" s="11"/>
      <c r="C13" s="35"/>
      <c r="D13" s="35"/>
      <c r="E13" s="36" t="s">
        <v>14</v>
      </c>
      <c r="F13" s="37"/>
      <c r="G13" s="38"/>
      <c r="H13" s="36">
        <v>989</v>
      </c>
      <c r="K13" s="11"/>
      <c r="L13" s="11"/>
      <c r="M13" s="20"/>
      <c r="N13" s="22" t="s">
        <v>10</v>
      </c>
      <c r="O13" s="20" t="s">
        <v>61</v>
      </c>
      <c r="P13" s="21">
        <v>3127909</v>
      </c>
      <c r="Q13" s="47">
        <f>SUM(P13:P16)</f>
        <v>10038349</v>
      </c>
    </row>
    <row r="14" spans="2:17" ht="16.5" customHeight="1">
      <c r="B14" s="11"/>
      <c r="C14" s="35"/>
      <c r="D14" s="35"/>
      <c r="E14" s="36" t="s">
        <v>74</v>
      </c>
      <c r="F14" s="37"/>
      <c r="G14" s="38"/>
      <c r="H14" s="36">
        <v>2141</v>
      </c>
      <c r="K14" s="11"/>
      <c r="L14" s="11"/>
      <c r="M14" s="20"/>
      <c r="N14" s="22"/>
      <c r="O14" s="20" t="s">
        <v>112</v>
      </c>
      <c r="P14" s="21">
        <v>4275029</v>
      </c>
      <c r="Q14" s="22"/>
    </row>
    <row r="15" spans="2:17" ht="16.5" customHeight="1">
      <c r="B15" s="11"/>
      <c r="C15" s="35"/>
      <c r="D15" s="35"/>
      <c r="E15" s="36" t="s">
        <v>75</v>
      </c>
      <c r="F15" s="37"/>
      <c r="G15" s="38"/>
      <c r="H15" s="36">
        <v>7324</v>
      </c>
      <c r="K15" s="11"/>
      <c r="L15" s="11"/>
      <c r="M15" s="20"/>
      <c r="N15" s="22"/>
      <c r="O15" s="20" t="s">
        <v>111</v>
      </c>
      <c r="P15" s="21">
        <v>1620994</v>
      </c>
      <c r="Q15" s="22"/>
    </row>
    <row r="16" spans="2:17" ht="16.5" customHeight="1">
      <c r="B16" s="11"/>
      <c r="C16" s="35"/>
      <c r="D16" s="35"/>
      <c r="E16" s="36" t="s">
        <v>76</v>
      </c>
      <c r="F16" s="37"/>
      <c r="G16" s="38"/>
      <c r="H16" s="36">
        <v>4105</v>
      </c>
      <c r="K16" s="11"/>
      <c r="L16" s="11"/>
      <c r="M16" s="20"/>
      <c r="N16" s="44"/>
      <c r="O16" s="45" t="s">
        <v>13</v>
      </c>
      <c r="P16" s="46">
        <v>1014417</v>
      </c>
      <c r="Q16" s="44"/>
    </row>
    <row r="17" spans="2:17" ht="16.5" customHeight="1">
      <c r="B17" s="11"/>
      <c r="C17" s="35"/>
      <c r="D17" s="39"/>
      <c r="E17" s="25" t="s">
        <v>77</v>
      </c>
      <c r="F17" s="23"/>
      <c r="G17" s="24"/>
      <c r="H17" s="25">
        <v>73036</v>
      </c>
      <c r="K17" s="11"/>
      <c r="L17" s="11"/>
      <c r="M17" s="12" t="s">
        <v>21</v>
      </c>
      <c r="N17" s="13"/>
      <c r="O17" s="14"/>
      <c r="P17" s="15"/>
      <c r="Q17" s="30">
        <f>SUM(Q18:Q21)</f>
        <v>22605862</v>
      </c>
    </row>
    <row r="18" spans="2:17" ht="16.5" customHeight="1">
      <c r="B18" s="11"/>
      <c r="C18" s="35"/>
      <c r="D18" s="12" t="s">
        <v>19</v>
      </c>
      <c r="E18" s="13"/>
      <c r="F18" s="14"/>
      <c r="G18" s="15"/>
      <c r="H18" s="30">
        <f>SUM(H19:H26)</f>
        <v>133022660</v>
      </c>
      <c r="K18" s="11"/>
      <c r="L18" s="11"/>
      <c r="M18" s="22"/>
      <c r="N18" s="40" t="s">
        <v>15</v>
      </c>
      <c r="O18" s="41" t="s">
        <v>54</v>
      </c>
      <c r="P18" s="42">
        <v>14420850</v>
      </c>
      <c r="Q18" s="67">
        <f>SUM(P18)</f>
        <v>14420850</v>
      </c>
    </row>
    <row r="19" spans="2:17" ht="16.5" customHeight="1">
      <c r="B19" s="11"/>
      <c r="C19" s="35"/>
      <c r="D19" s="35"/>
      <c r="E19" s="12" t="s">
        <v>78</v>
      </c>
      <c r="F19" s="18" t="s">
        <v>20</v>
      </c>
      <c r="G19" s="19"/>
      <c r="H19" s="12">
        <v>12139352</v>
      </c>
      <c r="K19" s="11"/>
      <c r="L19" s="11"/>
      <c r="M19" s="22"/>
      <c r="N19" s="71" t="s">
        <v>10</v>
      </c>
      <c r="O19" s="72" t="s">
        <v>85</v>
      </c>
      <c r="P19" s="64">
        <v>3001072</v>
      </c>
      <c r="Q19" s="47">
        <f>SUM(P19:P22)</f>
        <v>8185012</v>
      </c>
    </row>
    <row r="20" spans="2:17" ht="16.5" customHeight="1">
      <c r="B20" s="11"/>
      <c r="C20" s="35"/>
      <c r="D20" s="35"/>
      <c r="E20" s="36" t="s">
        <v>18</v>
      </c>
      <c r="F20" s="37" t="s">
        <v>56</v>
      </c>
      <c r="G20" s="38"/>
      <c r="H20" s="36">
        <v>63019394</v>
      </c>
      <c r="K20" s="11"/>
      <c r="L20" s="11"/>
      <c r="M20" s="22"/>
      <c r="N20" s="22"/>
      <c r="O20" s="20" t="s">
        <v>113</v>
      </c>
      <c r="P20" s="21">
        <v>1815696</v>
      </c>
      <c r="Q20" s="49"/>
    </row>
    <row r="21" spans="2:17" ht="16.5" customHeight="1">
      <c r="B21" s="11"/>
      <c r="C21" s="35"/>
      <c r="D21" s="35"/>
      <c r="E21" s="36" t="s">
        <v>79</v>
      </c>
      <c r="F21" s="37" t="s">
        <v>56</v>
      </c>
      <c r="G21" s="38"/>
      <c r="H21" s="36">
        <v>30241944</v>
      </c>
      <c r="K21" s="11"/>
      <c r="L21" s="11"/>
      <c r="M21" s="22"/>
      <c r="N21" s="22"/>
      <c r="O21" s="20" t="s">
        <v>86</v>
      </c>
      <c r="P21" s="21">
        <v>3368244</v>
      </c>
      <c r="Q21" s="49"/>
    </row>
    <row r="22" spans="2:17" ht="16.5" customHeight="1">
      <c r="B22" s="11"/>
      <c r="C22" s="35"/>
      <c r="D22" s="35"/>
      <c r="E22" s="36" t="s">
        <v>80</v>
      </c>
      <c r="F22" s="37" t="s">
        <v>22</v>
      </c>
      <c r="G22" s="38"/>
      <c r="H22" s="36">
        <v>8182073</v>
      </c>
      <c r="K22" s="11"/>
      <c r="L22" s="11"/>
      <c r="M22" s="12" t="s">
        <v>23</v>
      </c>
      <c r="N22" s="13"/>
      <c r="O22" s="14"/>
      <c r="P22" s="15"/>
      <c r="Q22" s="30">
        <f>SUM(Q23:Q24)</f>
        <v>4</v>
      </c>
    </row>
    <row r="23" spans="2:17" ht="16.5" customHeight="1">
      <c r="B23" s="11"/>
      <c r="C23" s="35"/>
      <c r="D23" s="35"/>
      <c r="E23" s="36" t="s">
        <v>49</v>
      </c>
      <c r="F23" s="37" t="s">
        <v>26</v>
      </c>
      <c r="G23" s="38"/>
      <c r="H23" s="36">
        <v>10580000</v>
      </c>
      <c r="K23" s="11"/>
      <c r="L23" s="11"/>
      <c r="M23" s="20"/>
      <c r="N23" s="40" t="s">
        <v>25</v>
      </c>
      <c r="O23" s="41" t="s">
        <v>115</v>
      </c>
      <c r="P23" s="42">
        <v>2</v>
      </c>
      <c r="Q23" s="67">
        <f>SUM(P23:P23)</f>
        <v>2</v>
      </c>
    </row>
    <row r="24" spans="2:17" ht="16.5" customHeight="1">
      <c r="B24" s="11"/>
      <c r="C24" s="35"/>
      <c r="D24" s="35"/>
      <c r="E24" s="36" t="s">
        <v>82</v>
      </c>
      <c r="F24" s="37" t="s">
        <v>81</v>
      </c>
      <c r="G24" s="38"/>
      <c r="H24" s="36">
        <v>4679718</v>
      </c>
      <c r="K24" s="11"/>
      <c r="L24" s="11"/>
      <c r="M24" s="20"/>
      <c r="N24" s="22" t="s">
        <v>10</v>
      </c>
      <c r="O24" s="20" t="s">
        <v>116</v>
      </c>
      <c r="P24" s="21">
        <v>2</v>
      </c>
      <c r="Q24" s="73">
        <f>SUM(P24:P24)</f>
        <v>2</v>
      </c>
    </row>
    <row r="25" spans="2:17" ht="16.5" customHeight="1">
      <c r="B25" s="11"/>
      <c r="C25" s="35"/>
      <c r="D25" s="35"/>
      <c r="E25" s="22" t="s">
        <v>50</v>
      </c>
      <c r="F25" s="20" t="s">
        <v>27</v>
      </c>
      <c r="G25" s="64"/>
      <c r="H25" s="36">
        <v>4139543</v>
      </c>
      <c r="K25" s="11"/>
      <c r="L25" s="11"/>
      <c r="M25" s="12" t="s">
        <v>28</v>
      </c>
      <c r="N25" s="13"/>
      <c r="O25" s="14"/>
      <c r="P25" s="15"/>
      <c r="Q25" s="50">
        <f>SUM(Q26:Q28)</f>
        <v>7732584</v>
      </c>
    </row>
    <row r="26" spans="2:17" ht="16.5" customHeight="1">
      <c r="B26" s="11"/>
      <c r="C26" s="35"/>
      <c r="D26" s="39"/>
      <c r="E26" s="65" t="s">
        <v>83</v>
      </c>
      <c r="F26" s="54" t="s">
        <v>84</v>
      </c>
      <c r="G26" s="55"/>
      <c r="H26" s="25">
        <v>40636</v>
      </c>
      <c r="K26" s="11"/>
      <c r="L26" s="11"/>
      <c r="M26" s="22"/>
      <c r="N26" s="22" t="s">
        <v>25</v>
      </c>
      <c r="O26" s="20" t="s">
        <v>63</v>
      </c>
      <c r="P26" s="21"/>
      <c r="Q26" s="49">
        <v>235588</v>
      </c>
    </row>
    <row r="27" spans="2:17" ht="16.5" customHeight="1">
      <c r="B27" s="11"/>
      <c r="C27" s="35"/>
      <c r="D27" s="18" t="s">
        <v>29</v>
      </c>
      <c r="E27" s="15"/>
      <c r="F27" s="3"/>
      <c r="G27" s="15"/>
      <c r="H27" s="30">
        <f>SUM(H28:H29)</f>
        <v>362300000</v>
      </c>
      <c r="K27" s="11"/>
      <c r="L27" s="11"/>
      <c r="M27" s="22"/>
      <c r="N27" s="36" t="s">
        <v>15</v>
      </c>
      <c r="O27" s="37" t="s">
        <v>64</v>
      </c>
      <c r="P27" s="38"/>
      <c r="Q27" s="53">
        <v>3206841</v>
      </c>
    </row>
    <row r="28" spans="2:17" ht="16.5" customHeight="1">
      <c r="B28" s="11"/>
      <c r="C28" s="35"/>
      <c r="D28" s="35"/>
      <c r="E28" s="36" t="s">
        <v>24</v>
      </c>
      <c r="F28" s="37"/>
      <c r="G28" s="38"/>
      <c r="H28" s="40">
        <v>232300000</v>
      </c>
      <c r="K28" s="11"/>
      <c r="L28" s="11"/>
      <c r="M28" s="25"/>
      <c r="N28" s="22" t="s">
        <v>10</v>
      </c>
      <c r="O28" s="20" t="s">
        <v>65</v>
      </c>
      <c r="P28" s="21"/>
      <c r="Q28" s="49">
        <v>4290155</v>
      </c>
    </row>
    <row r="29" spans="2:17" ht="16.5" customHeight="1">
      <c r="B29" s="11"/>
      <c r="C29" s="35"/>
      <c r="D29" s="39"/>
      <c r="E29" s="25" t="s">
        <v>31</v>
      </c>
      <c r="F29" s="23"/>
      <c r="G29" s="24"/>
      <c r="H29" s="25">
        <v>130000000</v>
      </c>
      <c r="K29" s="11"/>
      <c r="L29" s="11"/>
      <c r="M29" s="18" t="s">
        <v>66</v>
      </c>
      <c r="N29" s="15"/>
      <c r="O29" s="3"/>
      <c r="P29" s="15"/>
      <c r="Q29" s="13">
        <v>6775000</v>
      </c>
    </row>
    <row r="30" spans="2:17" ht="16.5" customHeight="1">
      <c r="B30" s="11"/>
      <c r="C30" s="18" t="s">
        <v>58</v>
      </c>
      <c r="D30" s="27"/>
      <c r="E30" s="15"/>
      <c r="F30" s="3"/>
      <c r="G30" s="15"/>
      <c r="H30" s="30">
        <f>SUM(H31:H33)</f>
        <v>20215734</v>
      </c>
      <c r="K30" s="11"/>
      <c r="L30" s="11"/>
      <c r="M30" s="26" t="s">
        <v>96</v>
      </c>
      <c r="N30" s="17"/>
      <c r="O30" s="16"/>
      <c r="P30" s="17"/>
      <c r="Q30" s="30">
        <f>SUM(P31:P34)</f>
        <v>239000000</v>
      </c>
    </row>
    <row r="31" spans="2:17" ht="16.5" customHeight="1">
      <c r="B31" s="22"/>
      <c r="D31" s="21"/>
      <c r="E31" s="21" t="s">
        <v>15</v>
      </c>
      <c r="F31" s="79" t="s">
        <v>104</v>
      </c>
      <c r="G31" s="21">
        <v>972250</v>
      </c>
      <c r="H31" s="22">
        <f>SUM(G31:G32)</f>
        <v>1129000</v>
      </c>
      <c r="K31" s="11"/>
      <c r="L31" s="11"/>
      <c r="M31" s="11"/>
      <c r="N31" s="12" t="s">
        <v>97</v>
      </c>
      <c r="O31" s="18"/>
      <c r="P31" s="19">
        <v>188000000</v>
      </c>
      <c r="Q31" s="12"/>
    </row>
    <row r="32" spans="2:17" ht="16.5" customHeight="1">
      <c r="B32" s="22"/>
      <c r="D32" s="21"/>
      <c r="E32" s="44"/>
      <c r="F32" s="48" t="s">
        <v>105</v>
      </c>
      <c r="G32" s="46">
        <v>156750</v>
      </c>
      <c r="H32" s="44"/>
      <c r="K32" s="11"/>
      <c r="L32" s="11"/>
      <c r="M32" s="11"/>
      <c r="N32" s="36" t="s">
        <v>98</v>
      </c>
      <c r="O32" s="37"/>
      <c r="P32" s="38">
        <v>20000000</v>
      </c>
      <c r="Q32" s="36"/>
    </row>
    <row r="33" spans="2:17" ht="16.5" customHeight="1">
      <c r="B33" s="22"/>
      <c r="D33" s="21"/>
      <c r="E33" s="89" t="s">
        <v>10</v>
      </c>
      <c r="F33" s="20" t="s">
        <v>106</v>
      </c>
      <c r="G33" s="21">
        <v>18122278</v>
      </c>
      <c r="H33" s="22">
        <f>SUM(G33:G35)</f>
        <v>19086734</v>
      </c>
      <c r="K33" s="11"/>
      <c r="L33" s="11"/>
      <c r="M33" s="11"/>
      <c r="N33" s="36" t="s">
        <v>99</v>
      </c>
      <c r="O33" s="37"/>
      <c r="P33" s="38">
        <v>18000000</v>
      </c>
      <c r="Q33" s="36"/>
    </row>
    <row r="34" spans="2:17" ht="16.5" customHeight="1" thickBot="1">
      <c r="B34" s="20"/>
      <c r="C34" s="20"/>
      <c r="D34" s="21"/>
      <c r="E34" s="90"/>
      <c r="F34" s="20" t="s">
        <v>110</v>
      </c>
      <c r="G34" s="21">
        <v>38456</v>
      </c>
      <c r="H34" s="22"/>
      <c r="K34" s="11"/>
      <c r="L34" s="11"/>
      <c r="M34" s="11"/>
      <c r="N34" s="22" t="s">
        <v>100</v>
      </c>
      <c r="O34" s="20"/>
      <c r="P34" s="21">
        <v>13000000</v>
      </c>
      <c r="Q34" s="22"/>
    </row>
    <row r="35" spans="2:17" ht="16.5" customHeight="1" thickBot="1" thickTop="1">
      <c r="B35" s="20"/>
      <c r="C35" s="23"/>
      <c r="D35" s="21"/>
      <c r="E35" s="21"/>
      <c r="F35" s="20" t="s">
        <v>107</v>
      </c>
      <c r="G35" s="21">
        <v>926000</v>
      </c>
      <c r="H35" s="22"/>
      <c r="K35" s="57" t="s">
        <v>32</v>
      </c>
      <c r="L35" s="58"/>
      <c r="M35" s="58"/>
      <c r="N35" s="58"/>
      <c r="O35" s="59"/>
      <c r="P35" s="60"/>
      <c r="Q35" s="61">
        <f>SUM(H8,H42)</f>
        <v>1384930482</v>
      </c>
    </row>
    <row r="36" spans="2:17" ht="16.5" customHeight="1" thickTop="1">
      <c r="B36" s="20"/>
      <c r="C36" s="13" t="s">
        <v>36</v>
      </c>
      <c r="D36" s="13"/>
      <c r="E36" s="13"/>
      <c r="F36" s="14" t="s">
        <v>37</v>
      </c>
      <c r="G36" s="80"/>
      <c r="H36" s="51">
        <v>70317</v>
      </c>
      <c r="K36" s="2"/>
      <c r="L36" s="2"/>
      <c r="M36" s="2"/>
      <c r="N36" s="2"/>
      <c r="O36" s="2"/>
      <c r="P36" s="21"/>
      <c r="Q36" s="20"/>
    </row>
    <row r="37" spans="2:17" ht="16.5" customHeight="1">
      <c r="B37" s="11"/>
      <c r="C37" s="18" t="s">
        <v>38</v>
      </c>
      <c r="D37" s="19"/>
      <c r="E37" s="13"/>
      <c r="F37" s="14"/>
      <c r="G37" s="80"/>
      <c r="H37" s="50">
        <f>SUM(H38:H40)</f>
        <v>27969077</v>
      </c>
      <c r="K37" s="9" t="s">
        <v>33</v>
      </c>
      <c r="L37" s="6"/>
      <c r="M37" s="6"/>
      <c r="N37" s="6"/>
      <c r="O37" s="6"/>
      <c r="P37" s="7"/>
      <c r="Q37" s="10" t="s">
        <v>55</v>
      </c>
    </row>
    <row r="38" spans="2:17" ht="16.5" customHeight="1">
      <c r="B38" s="28"/>
      <c r="C38" s="20"/>
      <c r="D38" s="21"/>
      <c r="E38" s="40" t="s">
        <v>25</v>
      </c>
      <c r="F38" s="66" t="s">
        <v>60</v>
      </c>
      <c r="G38" s="81">
        <v>3573177</v>
      </c>
      <c r="H38" s="56">
        <f>SUM(G38)</f>
        <v>3573177</v>
      </c>
      <c r="K38" s="12" t="s">
        <v>34</v>
      </c>
      <c r="L38" s="13"/>
      <c r="M38" s="14"/>
      <c r="N38" s="15"/>
      <c r="O38" s="14"/>
      <c r="P38" s="15"/>
      <c r="Q38" s="30">
        <f>SUM(Q39,Q44,Q51)</f>
        <v>145831716</v>
      </c>
    </row>
    <row r="39" spans="2:17" ht="16.5" customHeight="1">
      <c r="B39" s="28"/>
      <c r="C39" s="20"/>
      <c r="D39" s="21"/>
      <c r="E39" s="36" t="s">
        <v>59</v>
      </c>
      <c r="F39" s="52" t="s">
        <v>108</v>
      </c>
      <c r="G39" s="82">
        <v>480000</v>
      </c>
      <c r="H39" s="53">
        <f>SUM(G39)</f>
        <v>480000</v>
      </c>
      <c r="K39" s="11"/>
      <c r="L39" s="18" t="s">
        <v>52</v>
      </c>
      <c r="M39" s="27"/>
      <c r="N39" s="15"/>
      <c r="O39" s="14"/>
      <c r="P39" s="15"/>
      <c r="Q39" s="30">
        <f>SUM(Q40:Q41)</f>
        <v>60020113</v>
      </c>
    </row>
    <row r="40" spans="2:17" ht="16.5" customHeight="1">
      <c r="B40" s="92"/>
      <c r="C40" s="23"/>
      <c r="D40" s="24"/>
      <c r="E40" s="94" t="s">
        <v>10</v>
      </c>
      <c r="F40" s="93" t="s">
        <v>109</v>
      </c>
      <c r="G40" s="94">
        <v>23915900</v>
      </c>
      <c r="H40" s="95">
        <f>SUM(G40:G40)</f>
        <v>23915900</v>
      </c>
      <c r="K40" s="11"/>
      <c r="L40" s="28"/>
      <c r="M40" s="8"/>
      <c r="N40" s="40" t="s">
        <v>67</v>
      </c>
      <c r="O40" s="41" t="s">
        <v>35</v>
      </c>
      <c r="P40" s="42"/>
      <c r="Q40" s="40">
        <v>10187895</v>
      </c>
    </row>
    <row r="41" spans="2:17" ht="16.5" customHeight="1">
      <c r="B41" s="91"/>
      <c r="C41" s="3"/>
      <c r="D41" s="3"/>
      <c r="E41" s="96"/>
      <c r="F41" s="3"/>
      <c r="G41" s="97"/>
      <c r="H41" s="98"/>
      <c r="K41" s="11"/>
      <c r="L41" s="28"/>
      <c r="M41" s="8"/>
      <c r="N41" s="22" t="s">
        <v>68</v>
      </c>
      <c r="O41" s="20" t="s">
        <v>51</v>
      </c>
      <c r="P41" s="21">
        <v>41778000</v>
      </c>
      <c r="Q41" s="22">
        <f>SUM(P41:P43)</f>
        <v>49832218</v>
      </c>
    </row>
    <row r="42" spans="2:17" ht="16.5" customHeight="1">
      <c r="B42" s="75" t="s">
        <v>39</v>
      </c>
      <c r="C42" s="76"/>
      <c r="D42" s="76"/>
      <c r="E42" s="77"/>
      <c r="F42" s="76"/>
      <c r="G42" s="77"/>
      <c r="H42" s="78">
        <f>SUM(H43,Q7)</f>
        <v>841235798</v>
      </c>
      <c r="K42" s="11"/>
      <c r="L42" s="20"/>
      <c r="M42" s="2"/>
      <c r="N42" s="22"/>
      <c r="O42" s="83" t="s">
        <v>70</v>
      </c>
      <c r="P42" s="99">
        <v>4303570</v>
      </c>
      <c r="Q42" s="22"/>
    </row>
    <row r="43" spans="2:17" ht="16.5" customHeight="1">
      <c r="B43" s="11"/>
      <c r="C43" s="12" t="s">
        <v>40</v>
      </c>
      <c r="D43" s="13"/>
      <c r="E43" s="13"/>
      <c r="F43" s="14"/>
      <c r="G43" s="15"/>
      <c r="H43" s="30">
        <f>SUM(H44,H47)</f>
        <v>528883920</v>
      </c>
      <c r="K43" s="11"/>
      <c r="L43" s="20"/>
      <c r="M43" s="2"/>
      <c r="N43" s="25"/>
      <c r="O43" s="83" t="s">
        <v>71</v>
      </c>
      <c r="P43" s="99">
        <v>3750648</v>
      </c>
      <c r="Q43" s="22"/>
    </row>
    <row r="44" spans="2:17" ht="16.5" customHeight="1">
      <c r="B44" s="11"/>
      <c r="C44" s="22"/>
      <c r="D44" s="12" t="s">
        <v>30</v>
      </c>
      <c r="E44" s="13"/>
      <c r="F44" s="14"/>
      <c r="G44" s="15"/>
      <c r="H44" s="43">
        <f>SUM(H45:H46)</f>
        <v>229000000</v>
      </c>
      <c r="K44" s="11"/>
      <c r="L44" s="18" t="s">
        <v>41</v>
      </c>
      <c r="M44" s="27"/>
      <c r="N44" s="15"/>
      <c r="O44" s="14"/>
      <c r="P44" s="15"/>
      <c r="Q44" s="30">
        <f>SUM(P45:P50)</f>
        <v>14032063</v>
      </c>
    </row>
    <row r="45" spans="2:17" ht="16.5" customHeight="1">
      <c r="B45" s="11"/>
      <c r="C45" s="22"/>
      <c r="D45" s="20"/>
      <c r="E45" s="41" t="s">
        <v>15</v>
      </c>
      <c r="F45" s="41" t="s">
        <v>47</v>
      </c>
      <c r="G45" s="42">
        <v>200000000</v>
      </c>
      <c r="H45" s="69">
        <f>SUM(G45)</f>
        <v>200000000</v>
      </c>
      <c r="K45" s="11"/>
      <c r="L45" s="28"/>
      <c r="M45" s="29"/>
      <c r="N45" s="40" t="s">
        <v>101</v>
      </c>
      <c r="O45" s="41"/>
      <c r="P45" s="42">
        <v>411220</v>
      </c>
      <c r="Q45" s="40"/>
    </row>
    <row r="46" spans="2:17" ht="16.5" customHeight="1">
      <c r="B46" s="11"/>
      <c r="C46" s="22"/>
      <c r="D46" s="20"/>
      <c r="E46" s="20" t="s">
        <v>10</v>
      </c>
      <c r="F46" s="79" t="s">
        <v>46</v>
      </c>
      <c r="G46" s="21">
        <v>29000000</v>
      </c>
      <c r="H46" s="68">
        <f>SUM(G46:G46)</f>
        <v>29000000</v>
      </c>
      <c r="K46" s="11"/>
      <c r="L46" s="28"/>
      <c r="M46" s="29"/>
      <c r="N46" s="22" t="s">
        <v>102</v>
      </c>
      <c r="O46" s="20"/>
      <c r="P46" s="21">
        <v>1312391</v>
      </c>
      <c r="Q46" s="22"/>
    </row>
    <row r="47" spans="2:17" ht="16.5" customHeight="1">
      <c r="B47" s="11"/>
      <c r="C47" s="11"/>
      <c r="D47" s="12" t="s">
        <v>7</v>
      </c>
      <c r="E47" s="13"/>
      <c r="F47" s="14"/>
      <c r="G47" s="15"/>
      <c r="H47" s="30">
        <f>SUM(G48:G54)</f>
        <v>299883920</v>
      </c>
      <c r="K47" s="11"/>
      <c r="L47" s="28"/>
      <c r="M47" s="29"/>
      <c r="N47" s="36" t="s">
        <v>90</v>
      </c>
      <c r="O47" s="37"/>
      <c r="P47" s="38">
        <v>2413612</v>
      </c>
      <c r="Q47" s="36"/>
    </row>
    <row r="48" spans="2:17" ht="16.5" customHeight="1">
      <c r="B48" s="11"/>
      <c r="C48" s="11"/>
      <c r="D48" s="20"/>
      <c r="E48" s="40" t="s">
        <v>15</v>
      </c>
      <c r="F48" s="66" t="s">
        <v>45</v>
      </c>
      <c r="G48" s="66">
        <v>175630649</v>
      </c>
      <c r="H48" s="67">
        <f>SUM(G48)</f>
        <v>175630649</v>
      </c>
      <c r="K48" s="11"/>
      <c r="L48" s="28"/>
      <c r="M48" s="29"/>
      <c r="N48" s="36" t="s">
        <v>42</v>
      </c>
      <c r="O48" s="37"/>
      <c r="P48" s="38">
        <v>3772753</v>
      </c>
      <c r="Q48" s="36"/>
    </row>
    <row r="49" spans="2:17" ht="16.5" customHeight="1">
      <c r="B49" s="11"/>
      <c r="C49" s="11"/>
      <c r="D49" s="20"/>
      <c r="E49" s="22" t="s">
        <v>10</v>
      </c>
      <c r="F49" s="88" t="s">
        <v>94</v>
      </c>
      <c r="G49" s="21">
        <v>1</v>
      </c>
      <c r="H49" s="47">
        <f>SUM(G49:G54)</f>
        <v>124253271</v>
      </c>
      <c r="K49" s="11"/>
      <c r="L49" s="28"/>
      <c r="M49" s="29"/>
      <c r="N49" s="36" t="s">
        <v>91</v>
      </c>
      <c r="O49" s="37"/>
      <c r="P49" s="38">
        <v>135800</v>
      </c>
      <c r="Q49" s="36"/>
    </row>
    <row r="50" spans="2:17" ht="16.5" customHeight="1">
      <c r="B50" s="11"/>
      <c r="C50" s="11"/>
      <c r="D50" s="20"/>
      <c r="E50" s="22"/>
      <c r="F50" s="88" t="s">
        <v>95</v>
      </c>
      <c r="G50" s="21">
        <v>1</v>
      </c>
      <c r="H50" s="49"/>
      <c r="K50" s="11"/>
      <c r="L50" s="28"/>
      <c r="M50" s="29"/>
      <c r="N50" s="36" t="s">
        <v>69</v>
      </c>
      <c r="O50" s="37"/>
      <c r="P50" s="38">
        <v>5986287</v>
      </c>
      <c r="Q50" s="36"/>
    </row>
    <row r="51" spans="2:17" ht="16.5" customHeight="1">
      <c r="B51" s="11"/>
      <c r="C51" s="11"/>
      <c r="D51" s="20"/>
      <c r="E51" s="22"/>
      <c r="F51" s="88" t="s">
        <v>92</v>
      </c>
      <c r="G51" s="21">
        <v>49382021</v>
      </c>
      <c r="H51" s="22"/>
      <c r="K51" s="11"/>
      <c r="L51" s="13" t="s">
        <v>53</v>
      </c>
      <c r="M51" s="14"/>
      <c r="N51" s="15"/>
      <c r="O51" s="14" t="s">
        <v>114</v>
      </c>
      <c r="P51" s="15"/>
      <c r="Q51" s="13">
        <v>71779540</v>
      </c>
    </row>
    <row r="52" spans="2:17" ht="16.5" customHeight="1" thickBot="1">
      <c r="B52" s="11"/>
      <c r="C52" s="11"/>
      <c r="D52" s="20"/>
      <c r="E52" s="22"/>
      <c r="F52" s="88" t="s">
        <v>93</v>
      </c>
      <c r="G52" s="21">
        <v>67085806</v>
      </c>
      <c r="H52" s="22"/>
      <c r="K52" s="12" t="s">
        <v>88</v>
      </c>
      <c r="L52" s="12"/>
      <c r="M52" s="18"/>
      <c r="N52" s="19"/>
      <c r="O52" s="18" t="s">
        <v>87</v>
      </c>
      <c r="P52" s="19"/>
      <c r="Q52" s="34">
        <v>6775000</v>
      </c>
    </row>
    <row r="53" spans="2:17" ht="16.5" customHeight="1" thickBot="1" thickTop="1">
      <c r="B53" s="11"/>
      <c r="C53" s="11"/>
      <c r="D53" s="20"/>
      <c r="E53" s="22"/>
      <c r="F53" s="20" t="s">
        <v>43</v>
      </c>
      <c r="G53" s="21">
        <v>5065235</v>
      </c>
      <c r="H53" s="22"/>
      <c r="K53" s="84" t="s">
        <v>89</v>
      </c>
      <c r="L53" s="85"/>
      <c r="M53" s="85"/>
      <c r="N53" s="85"/>
      <c r="O53" s="59"/>
      <c r="P53" s="60"/>
      <c r="Q53" s="86">
        <f>Q38+Q52</f>
        <v>152606716</v>
      </c>
    </row>
    <row r="54" spans="2:17" ht="16.5" customHeight="1" thickBot="1" thickTop="1">
      <c r="B54" s="70"/>
      <c r="C54" s="70"/>
      <c r="D54" s="23"/>
      <c r="E54" s="25"/>
      <c r="F54" s="23" t="s">
        <v>44</v>
      </c>
      <c r="G54" s="24">
        <v>2720207</v>
      </c>
      <c r="H54" s="25"/>
      <c r="K54" s="20"/>
      <c r="L54" s="2"/>
      <c r="M54" s="2"/>
      <c r="N54" s="2"/>
      <c r="O54" s="2"/>
      <c r="Q54" s="74"/>
    </row>
    <row r="55" spans="11:17" ht="16.5" customHeight="1" thickBot="1" thickTop="1">
      <c r="K55" s="84" t="s">
        <v>48</v>
      </c>
      <c r="L55" s="85"/>
      <c r="M55" s="85"/>
      <c r="N55" s="85"/>
      <c r="O55" s="59"/>
      <c r="P55" s="60"/>
      <c r="Q55" s="87">
        <f>Q35-Q53</f>
        <v>1232323766</v>
      </c>
    </row>
    <row r="56" ht="15" customHeight="1" thickTop="1">
      <c r="P56" s="1"/>
    </row>
    <row r="57" ht="15" customHeight="1">
      <c r="P57" s="1"/>
    </row>
    <row r="58" ht="15" customHeight="1"/>
  </sheetData>
  <sheetProtection/>
  <mergeCells count="5">
    <mergeCell ref="B7:G7"/>
    <mergeCell ref="B2:Q2"/>
    <mergeCell ref="B6:H6"/>
    <mergeCell ref="K6:Q6"/>
    <mergeCell ref="G3:N3"/>
  </mergeCells>
  <printOptions horizontalCentered="1" verticalCentered="1"/>
  <pageMargins left="0" right="0" top="0" bottom="0" header="0.5118110236220472" footer="0.5118110236220472"/>
  <pageSetup blackAndWhite="1" fitToHeight="1" fitToWidth="1" horizontalDpi="600" verticalDpi="6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社会福祉法人三吉</dc:creator>
  <cp:keywords/>
  <dc:description/>
  <cp:lastModifiedBy>MIYOSHI11</cp:lastModifiedBy>
  <cp:lastPrinted>2018-05-15T08:12:04Z</cp:lastPrinted>
  <dcterms:created xsi:type="dcterms:W3CDTF">2013-05-08T05:14:03Z</dcterms:created>
  <dcterms:modified xsi:type="dcterms:W3CDTF">2018-05-15T08:13:39Z</dcterms:modified>
  <cp:category/>
  <cp:version/>
  <cp:contentType/>
  <cp:contentStatus/>
</cp:coreProperties>
</file>